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105" yWindow="1200" windowWidth="15480" windowHeight="10890"/>
  </bookViews>
  <sheets>
    <sheet name="Sheet1" sheetId="4" r:id="rId1"/>
    <sheet name="Sheet2" sheetId="6" state="hidden" r:id="rId2"/>
    <sheet name="BCG" sheetId="9" state="hidden" r:id="rId3"/>
    <sheet name="CODE39" sheetId="8" state="hidden" r:id="rId4"/>
  </sheets>
  <definedNames>
    <definedName name="_xlnm._FilterDatabase" localSheetId="0" hidden="1">Sheet1!$A$10:$C$16</definedName>
    <definedName name="_xlnm.Print_Area" localSheetId="0">Sheet1!$A$1:$C$42</definedName>
    <definedName name="依頼内容">Sheet2!$C$1:$C$3</definedName>
    <definedName name="発注者機関事務所名">Sheet2!$A$1:$A$23</definedName>
    <definedName name="有無">Sheet2!$B$1:$B$2</definedName>
    <definedName name="有無空">Sheet2!$B$1:$B$3</definedName>
  </definedNames>
  <calcPr calcId="145621"/>
</workbook>
</file>

<file path=xl/calcChain.xml><?xml version="1.0" encoding="utf-8"?>
<calcChain xmlns="http://schemas.openxmlformats.org/spreadsheetml/2006/main">
  <c r="B2" i="9" l="1"/>
  <c r="B4" i="9" s="1"/>
  <c r="B29" i="9" l="1"/>
  <c r="B28" i="9"/>
  <c r="B26" i="9"/>
  <c r="B27" i="9"/>
  <c r="B30" i="9"/>
  <c r="B31" i="9"/>
  <c r="R35" i="9"/>
  <c r="R36" i="9"/>
  <c r="B3" i="9"/>
  <c r="B41" i="4"/>
  <c r="C40" i="4"/>
  <c r="B40" i="4"/>
  <c r="Q35" i="9"/>
  <c r="Q36" i="9"/>
  <c r="M35" i="9"/>
  <c r="M36" i="9"/>
  <c r="I35" i="9"/>
  <c r="I36" i="9"/>
  <c r="E35" i="9"/>
  <c r="E36" i="9"/>
  <c r="L35" i="9"/>
  <c r="L36" i="9"/>
  <c r="H35" i="9"/>
  <c r="H36" i="9"/>
  <c r="D35" i="9"/>
  <c r="D36" i="9"/>
  <c r="O35" i="9"/>
  <c r="O36" i="9"/>
  <c r="K35" i="9"/>
  <c r="K36" i="9"/>
  <c r="G35" i="9"/>
  <c r="G36" i="9"/>
  <c r="C35" i="9"/>
  <c r="C36" i="9"/>
  <c r="N35" i="9"/>
  <c r="N36" i="9"/>
  <c r="J35" i="9"/>
  <c r="J36" i="9"/>
  <c r="F35" i="9"/>
  <c r="F36" i="9"/>
  <c r="P35" i="9"/>
  <c r="P36" i="9"/>
  <c r="R8" i="9"/>
  <c r="R9" i="9" s="1"/>
  <c r="B37" i="9"/>
  <c r="B38" i="9"/>
  <c r="B39" i="9"/>
  <c r="B41" i="9"/>
  <c r="G8" i="9"/>
  <c r="G9" i="9" s="1"/>
  <c r="K8" i="9"/>
  <c r="K9" i="9" s="1"/>
  <c r="O8" i="9"/>
  <c r="O9" i="9" s="1"/>
  <c r="I8" i="9"/>
  <c r="I9" i="9" s="1"/>
  <c r="M8" i="9"/>
  <c r="M9" i="9" s="1"/>
  <c r="J8" i="9"/>
  <c r="J9" i="9" s="1"/>
  <c r="Q8" i="9"/>
  <c r="Q9" i="9" s="1"/>
  <c r="D8" i="9"/>
  <c r="D9" i="9" s="1"/>
  <c r="H8" i="9"/>
  <c r="H9" i="9" s="1"/>
  <c r="L8" i="9"/>
  <c r="L9" i="9" s="1"/>
  <c r="P8" i="9"/>
  <c r="P9" i="9" s="1"/>
  <c r="E8" i="9"/>
  <c r="E9" i="9" s="1"/>
  <c r="C8" i="9"/>
  <c r="C9" i="9" s="1"/>
  <c r="F8" i="9"/>
  <c r="F9" i="9" s="1"/>
  <c r="N8" i="9"/>
  <c r="N9" i="9" s="1"/>
  <c r="FC48" i="9"/>
  <c r="AU48" i="9"/>
  <c r="HG48" i="9"/>
  <c r="BW48" i="9"/>
  <c r="EA44" i="9"/>
  <c r="S44" i="9"/>
  <c r="GE48" i="9"/>
  <c r="S48" i="9"/>
  <c r="GE44" i="9"/>
  <c r="AU44" i="9"/>
  <c r="EA48" i="9"/>
  <c r="FC44" i="9"/>
  <c r="CY44" i="9"/>
  <c r="HG44" i="9"/>
  <c r="BW44" i="9"/>
  <c r="CY48" i="9"/>
  <c r="IE45" i="9"/>
  <c r="IA45" i="9"/>
  <c r="HW45" i="9"/>
  <c r="HS45" i="9"/>
  <c r="HO45" i="9"/>
  <c r="HK45" i="9"/>
  <c r="HG45" i="9"/>
  <c r="ID45" i="9"/>
  <c r="HY45" i="9"/>
  <c r="HT45" i="9"/>
  <c r="HN45" i="9"/>
  <c r="HI45" i="9"/>
  <c r="IC45" i="9"/>
  <c r="HX45" i="9"/>
  <c r="HR45" i="9"/>
  <c r="HM45" i="9"/>
  <c r="HH45" i="9"/>
  <c r="IG45" i="9"/>
  <c r="HV45" i="9"/>
  <c r="HL45" i="9"/>
  <c r="HQ45" i="9"/>
  <c r="IF45" i="9"/>
  <c r="HU45" i="9"/>
  <c r="HJ45" i="9"/>
  <c r="IB45" i="9"/>
  <c r="HZ45" i="9"/>
  <c r="HP45" i="9"/>
  <c r="BT45" i="9"/>
  <c r="BP45" i="9"/>
  <c r="BL45" i="9"/>
  <c r="BH45" i="9"/>
  <c r="BD45" i="9"/>
  <c r="AZ45" i="9"/>
  <c r="AV45" i="9"/>
  <c r="BS45" i="9"/>
  <c r="BO45" i="9"/>
  <c r="BK45" i="9"/>
  <c r="BG45" i="9"/>
  <c r="BR45" i="9"/>
  <c r="BJ45" i="9"/>
  <c r="BC45" i="9"/>
  <c r="AX45" i="9"/>
  <c r="BF45" i="9"/>
  <c r="BA45" i="9"/>
  <c r="BQ45" i="9"/>
  <c r="BI45" i="9"/>
  <c r="BB45" i="9"/>
  <c r="AW45" i="9"/>
  <c r="BN45" i="9"/>
  <c r="AU45" i="9"/>
  <c r="BU45" i="9"/>
  <c r="BM45" i="9"/>
  <c r="BE45" i="9"/>
  <c r="AY45" i="9"/>
  <c r="AQ45" i="9"/>
  <c r="AM45" i="9"/>
  <c r="AI45" i="9"/>
  <c r="AE45" i="9"/>
  <c r="AA45" i="9"/>
  <c r="W45" i="9"/>
  <c r="S45" i="9"/>
  <c r="AR45" i="9"/>
  <c r="AL45" i="9"/>
  <c r="AG45" i="9"/>
  <c r="AB45" i="9"/>
  <c r="V45" i="9"/>
  <c r="U45" i="9"/>
  <c r="AO45" i="9"/>
  <c r="AD45" i="9"/>
  <c r="T45" i="9"/>
  <c r="AP45" i="9"/>
  <c r="AK45" i="9"/>
  <c r="AF45" i="9"/>
  <c r="Z45" i="9"/>
  <c r="AJ45" i="9"/>
  <c r="Y45" i="9"/>
  <c r="AS45" i="9"/>
  <c r="X45" i="9"/>
  <c r="AN45" i="9"/>
  <c r="AH45" i="9"/>
  <c r="AC45" i="9"/>
  <c r="BU49" i="9"/>
  <c r="BQ49" i="9"/>
  <c r="BM49" i="9"/>
  <c r="BI49" i="9"/>
  <c r="BE49" i="9"/>
  <c r="BA49" i="9"/>
  <c r="AW49" i="9"/>
  <c r="BT49" i="9"/>
  <c r="BO49" i="9"/>
  <c r="BJ49" i="9"/>
  <c r="BD49" i="9"/>
  <c r="AY49" i="9"/>
  <c r="BS49" i="9"/>
  <c r="BN49" i="9"/>
  <c r="BH49" i="9"/>
  <c r="BC49" i="9"/>
  <c r="AX49" i="9"/>
  <c r="BL49" i="9"/>
  <c r="BB49" i="9"/>
  <c r="BR49" i="9"/>
  <c r="AV49" i="9"/>
  <c r="BK49" i="9"/>
  <c r="AZ49" i="9"/>
  <c r="BG49" i="9"/>
  <c r="AU49" i="9"/>
  <c r="BP49" i="9"/>
  <c r="BF49" i="9"/>
  <c r="DW45" i="9"/>
  <c r="DS45" i="9"/>
  <c r="DX45" i="9"/>
  <c r="DR45" i="9"/>
  <c r="DN45" i="9"/>
  <c r="DJ45" i="9"/>
  <c r="DF45" i="9"/>
  <c r="DB45" i="9"/>
  <c r="DV45" i="9"/>
  <c r="DQ45" i="9"/>
  <c r="DM45" i="9"/>
  <c r="DI45" i="9"/>
  <c r="DE45" i="9"/>
  <c r="DA45" i="9"/>
  <c r="DP45" i="9"/>
  <c r="DH45" i="9"/>
  <c r="CZ45" i="9"/>
  <c r="DU45" i="9"/>
  <c r="DD45" i="9"/>
  <c r="DY45" i="9"/>
  <c r="DO45" i="9"/>
  <c r="DG45" i="9"/>
  <c r="CY45" i="9"/>
  <c r="DL45" i="9"/>
  <c r="DC45" i="9"/>
  <c r="DT45" i="9"/>
  <c r="DK45" i="9"/>
  <c r="HB45" i="9"/>
  <c r="GX45" i="9"/>
  <c r="GT45" i="9"/>
  <c r="GP45" i="9"/>
  <c r="GL45" i="9"/>
  <c r="GH45" i="9"/>
  <c r="HC45" i="9"/>
  <c r="GW45" i="9"/>
  <c r="GR45" i="9"/>
  <c r="GM45" i="9"/>
  <c r="GG45" i="9"/>
  <c r="HA45" i="9"/>
  <c r="GV45" i="9"/>
  <c r="GQ45" i="9"/>
  <c r="GK45" i="9"/>
  <c r="GF45" i="9"/>
  <c r="GZ45" i="9"/>
  <c r="GO45" i="9"/>
  <c r="GE45" i="9"/>
  <c r="GU45" i="9"/>
  <c r="GY45" i="9"/>
  <c r="GN45" i="9"/>
  <c r="HE45" i="9"/>
  <c r="GJ45" i="9"/>
  <c r="GI45" i="9"/>
  <c r="HD45" i="9"/>
  <c r="GS45" i="9"/>
  <c r="EZ45" i="9"/>
  <c r="EV45" i="9"/>
  <c r="ER45" i="9"/>
  <c r="EN45" i="9"/>
  <c r="EJ45" i="9"/>
  <c r="EF45" i="9"/>
  <c r="EB45" i="9"/>
  <c r="EY45" i="9"/>
  <c r="ET45" i="9"/>
  <c r="EO45" i="9"/>
  <c r="EI45" i="9"/>
  <c r="ED45" i="9"/>
  <c r="EX45" i="9"/>
  <c r="ES45" i="9"/>
  <c r="EM45" i="9"/>
  <c r="EH45" i="9"/>
  <c r="EC45" i="9"/>
  <c r="EW45" i="9"/>
  <c r="EL45" i="9"/>
  <c r="EA45" i="9"/>
  <c r="EQ45" i="9"/>
  <c r="EU45" i="9"/>
  <c r="EK45" i="9"/>
  <c r="EG45" i="9"/>
  <c r="EP45" i="9"/>
  <c r="EE45" i="9"/>
  <c r="FA45" i="9"/>
  <c r="GC49" i="9"/>
  <c r="FY49" i="9"/>
  <c r="FU49" i="9"/>
  <c r="FQ49" i="9"/>
  <c r="FM49" i="9"/>
  <c r="FI49" i="9"/>
  <c r="FE49" i="9"/>
  <c r="GA49" i="9"/>
  <c r="FV49" i="9"/>
  <c r="FP49" i="9"/>
  <c r="FK49" i="9"/>
  <c r="FF49" i="9"/>
  <c r="FZ49" i="9"/>
  <c r="FT49" i="9"/>
  <c r="FO49" i="9"/>
  <c r="FJ49" i="9"/>
  <c r="FD49" i="9"/>
  <c r="FS49" i="9"/>
  <c r="FH49" i="9"/>
  <c r="FN49" i="9"/>
  <c r="FC49" i="9"/>
  <c r="FW49" i="9"/>
  <c r="GB49" i="9"/>
  <c r="FR49" i="9"/>
  <c r="FG49" i="9"/>
  <c r="FX49" i="9"/>
  <c r="FL49" i="9"/>
  <c r="DW49" i="9"/>
  <c r="DS49" i="9"/>
  <c r="DO49" i="9"/>
  <c r="DK49" i="9"/>
  <c r="DG49" i="9"/>
  <c r="DC49" i="9"/>
  <c r="CY49" i="9"/>
  <c r="DX49" i="9"/>
  <c r="DR49" i="9"/>
  <c r="DM49" i="9"/>
  <c r="DH49" i="9"/>
  <c r="DB49" i="9"/>
  <c r="DV49" i="9"/>
  <c r="DQ49" i="9"/>
  <c r="DL49" i="9"/>
  <c r="DF49" i="9"/>
  <c r="DA49" i="9"/>
  <c r="DP49" i="9"/>
  <c r="DE49" i="9"/>
  <c r="DJ49" i="9"/>
  <c r="DI49" i="9"/>
  <c r="DY49" i="9"/>
  <c r="DN49" i="9"/>
  <c r="DD49" i="9"/>
  <c r="DU49" i="9"/>
  <c r="CZ49" i="9"/>
  <c r="DT49" i="9"/>
  <c r="GC45" i="9"/>
  <c r="FY45" i="9"/>
  <c r="FU45" i="9"/>
  <c r="FQ45" i="9"/>
  <c r="FM45" i="9"/>
  <c r="FI45" i="9"/>
  <c r="FE45" i="9"/>
  <c r="GA45" i="9"/>
  <c r="FV45" i="9"/>
  <c r="FP45" i="9"/>
  <c r="FK45" i="9"/>
  <c r="FF45" i="9"/>
  <c r="FZ45" i="9"/>
  <c r="FT45" i="9"/>
  <c r="FO45" i="9"/>
  <c r="FJ45" i="9"/>
  <c r="FD45" i="9"/>
  <c r="FS45" i="9"/>
  <c r="FH45" i="9"/>
  <c r="FX45" i="9"/>
  <c r="FC45" i="9"/>
  <c r="GB45" i="9"/>
  <c r="FR45" i="9"/>
  <c r="FG45" i="9"/>
  <c r="FN45" i="9"/>
  <c r="FW45" i="9"/>
  <c r="FL45" i="9"/>
  <c r="AR49" i="9"/>
  <c r="AN49" i="9"/>
  <c r="AJ49" i="9"/>
  <c r="AF49" i="9"/>
  <c r="AB49" i="9"/>
  <c r="X49" i="9"/>
  <c r="T49" i="9"/>
  <c r="AS49" i="9"/>
  <c r="AM49" i="9"/>
  <c r="AH49" i="9"/>
  <c r="AC49" i="9"/>
  <c r="W49" i="9"/>
  <c r="AQ49" i="9"/>
  <c r="AL49" i="9"/>
  <c r="AG49" i="9"/>
  <c r="AA49" i="9"/>
  <c r="V49" i="9"/>
  <c r="AP49" i="9"/>
  <c r="AE49" i="9"/>
  <c r="U49" i="9"/>
  <c r="AK49" i="9"/>
  <c r="AO49" i="9"/>
  <c r="AD49" i="9"/>
  <c r="S49" i="9"/>
  <c r="Z49" i="9"/>
  <c r="AI49" i="9"/>
  <c r="Y49" i="9"/>
  <c r="CT49" i="9"/>
  <c r="CP49" i="9"/>
  <c r="CL49" i="9"/>
  <c r="CH49" i="9"/>
  <c r="CD49" i="9"/>
  <c r="BZ49" i="9"/>
  <c r="CV49" i="9"/>
  <c r="CQ49" i="9"/>
  <c r="CK49" i="9"/>
  <c r="CF49" i="9"/>
  <c r="CA49" i="9"/>
  <c r="CU49" i="9"/>
  <c r="CO49" i="9"/>
  <c r="CJ49" i="9"/>
  <c r="CE49" i="9"/>
  <c r="BY49" i="9"/>
  <c r="CS49" i="9"/>
  <c r="CI49" i="9"/>
  <c r="BX49" i="9"/>
  <c r="CN49" i="9"/>
  <c r="CM49" i="9"/>
  <c r="CR49" i="9"/>
  <c r="CG49" i="9"/>
  <c r="BW49" i="9"/>
  <c r="CC49" i="9"/>
  <c r="CW49" i="9"/>
  <c r="CB49" i="9"/>
  <c r="CW45" i="9"/>
  <c r="CS45" i="9"/>
  <c r="CO45" i="9"/>
  <c r="CK45" i="9"/>
  <c r="CG45" i="9"/>
  <c r="CC45" i="9"/>
  <c r="BY45" i="9"/>
  <c r="CV45" i="9"/>
  <c r="CR45" i="9"/>
  <c r="CN45" i="9"/>
  <c r="CJ45" i="9"/>
  <c r="CF45" i="9"/>
  <c r="CB45" i="9"/>
  <c r="BX45" i="9"/>
  <c r="CQ45" i="9"/>
  <c r="CI45" i="9"/>
  <c r="CA45" i="9"/>
  <c r="CM45" i="9"/>
  <c r="BW45" i="9"/>
  <c r="CP45" i="9"/>
  <c r="CH45" i="9"/>
  <c r="BZ45" i="9"/>
  <c r="CU45" i="9"/>
  <c r="CE45" i="9"/>
  <c r="CT45" i="9"/>
  <c r="CL45" i="9"/>
  <c r="CD45" i="9"/>
  <c r="EZ49" i="9"/>
  <c r="EV49" i="9"/>
  <c r="ER49" i="9"/>
  <c r="EN49" i="9"/>
  <c r="EJ49" i="9"/>
  <c r="EF49" i="9"/>
  <c r="EB49" i="9"/>
  <c r="EY49" i="9"/>
  <c r="ET49" i="9"/>
  <c r="EO49" i="9"/>
  <c r="EI49" i="9"/>
  <c r="ED49" i="9"/>
  <c r="EX49" i="9"/>
  <c r="ES49" i="9"/>
  <c r="EM49" i="9"/>
  <c r="EH49" i="9"/>
  <c r="EC49" i="9"/>
  <c r="EW49" i="9"/>
  <c r="EL49" i="9"/>
  <c r="EA49" i="9"/>
  <c r="EG49" i="9"/>
  <c r="FA49" i="9"/>
  <c r="EE49" i="9"/>
  <c r="EU49" i="9"/>
  <c r="EK49" i="9"/>
  <c r="EQ49" i="9"/>
  <c r="EP49" i="9"/>
  <c r="HB49" i="9"/>
  <c r="GX49" i="9"/>
  <c r="GT49" i="9"/>
  <c r="GP49" i="9"/>
  <c r="GL49" i="9"/>
  <c r="GH49" i="9"/>
  <c r="HC49" i="9"/>
  <c r="GW49" i="9"/>
  <c r="GR49" i="9"/>
  <c r="GM49" i="9"/>
  <c r="GG49" i="9"/>
  <c r="HA49" i="9"/>
  <c r="GV49" i="9"/>
  <c r="GQ49" i="9"/>
  <c r="GK49" i="9"/>
  <c r="GF49" i="9"/>
  <c r="GZ49" i="9"/>
  <c r="GO49" i="9"/>
  <c r="GE49" i="9"/>
  <c r="HE49" i="9"/>
  <c r="GU49" i="9"/>
  <c r="GJ49" i="9"/>
  <c r="HD49" i="9"/>
  <c r="GS49" i="9"/>
  <c r="GY49" i="9"/>
  <c r="GN49" i="9"/>
  <c r="GI49" i="9"/>
  <c r="IE49" i="9"/>
  <c r="IA49" i="9"/>
  <c r="HW49" i="9"/>
  <c r="HS49" i="9"/>
  <c r="HO49" i="9"/>
  <c r="HK49" i="9"/>
  <c r="HG49" i="9"/>
  <c r="ID49" i="9"/>
  <c r="HY49" i="9"/>
  <c r="HT49" i="9"/>
  <c r="HN49" i="9"/>
  <c r="HI49" i="9"/>
  <c r="IC49" i="9"/>
  <c r="HX49" i="9"/>
  <c r="HR49" i="9"/>
  <c r="HM49" i="9"/>
  <c r="HH49" i="9"/>
  <c r="IG49" i="9"/>
  <c r="HV49" i="9"/>
  <c r="HL49" i="9"/>
  <c r="IB49" i="9"/>
  <c r="HZ49" i="9"/>
  <c r="IF49" i="9"/>
  <c r="HU49" i="9"/>
  <c r="HJ49" i="9"/>
  <c r="HQ49" i="9"/>
  <c r="HP49" i="9"/>
  <c r="B10" i="9" l="1"/>
  <c r="B11" i="9" s="1"/>
  <c r="B12" i="9" s="1"/>
  <c r="B14" i="9" s="1"/>
  <c r="CY17" i="9" l="1"/>
  <c r="AU21" i="9"/>
  <c r="BW21" i="9"/>
  <c r="AU17" i="9"/>
  <c r="S21" i="9"/>
  <c r="S17" i="9"/>
  <c r="BW17" i="9"/>
  <c r="EA21" i="9"/>
  <c r="HG21" i="9"/>
  <c r="FC17" i="9"/>
  <c r="GE17" i="9"/>
  <c r="HG17" i="9"/>
  <c r="CY21" i="9"/>
  <c r="GE21" i="9"/>
  <c r="EA17" i="9"/>
  <c r="FC21" i="9"/>
  <c r="HD22" i="9" l="1"/>
  <c r="GN22" i="9"/>
  <c r="GW22" i="9"/>
  <c r="HA22" i="9"/>
  <c r="GE22" i="9"/>
  <c r="GT22" i="9"/>
  <c r="GH22" i="9"/>
  <c r="GJ22" i="9"/>
  <c r="GL22" i="9"/>
  <c r="GK22" i="9"/>
  <c r="GI22" i="9"/>
  <c r="GO22" i="9"/>
  <c r="GZ22" i="9"/>
  <c r="GF22" i="9"/>
  <c r="GG22" i="9"/>
  <c r="GX22" i="9"/>
  <c r="HC22" i="9"/>
  <c r="GQ22" i="9"/>
  <c r="HE22" i="9"/>
  <c r="GV22" i="9"/>
  <c r="GU22" i="9"/>
  <c r="GS22" i="9"/>
  <c r="GR22" i="9"/>
  <c r="GP22" i="9"/>
  <c r="GY22" i="9"/>
  <c r="HB22" i="9"/>
  <c r="GM22" i="9"/>
  <c r="FO18" i="9"/>
  <c r="GC18" i="9"/>
  <c r="FZ18" i="9"/>
  <c r="FJ18" i="9"/>
  <c r="FI18" i="9"/>
  <c r="FT18" i="9"/>
  <c r="FK18" i="9"/>
  <c r="FM18" i="9"/>
  <c r="FN18" i="9"/>
  <c r="FX18" i="9"/>
  <c r="FP18" i="9"/>
  <c r="GA18" i="9"/>
  <c r="FG18" i="9"/>
  <c r="FE18" i="9"/>
  <c r="FF18" i="9"/>
  <c r="FH18" i="9"/>
  <c r="FL18" i="9"/>
  <c r="FW18" i="9"/>
  <c r="FC18" i="9"/>
  <c r="FV18" i="9"/>
  <c r="FY18" i="9"/>
  <c r="GB18" i="9"/>
  <c r="FS18" i="9"/>
  <c r="FU18" i="9"/>
  <c r="FR18" i="9"/>
  <c r="FQ18" i="9"/>
  <c r="FD18" i="9"/>
  <c r="AH18" i="9"/>
  <c r="AN18" i="9"/>
  <c r="AO18" i="9"/>
  <c r="Y18" i="9"/>
  <c r="AB18" i="9"/>
  <c r="S18" i="9"/>
  <c r="AI18" i="9"/>
  <c r="Z18" i="9"/>
  <c r="AS18" i="9"/>
  <c r="U18" i="9"/>
  <c r="AE18" i="9"/>
  <c r="AM18" i="9"/>
  <c r="AP18" i="9"/>
  <c r="V18" i="9"/>
  <c r="AK18" i="9"/>
  <c r="AR18" i="9"/>
  <c r="W18" i="9"/>
  <c r="AL18" i="9"/>
  <c r="AF18" i="9"/>
  <c r="AG18" i="9"/>
  <c r="AJ18" i="9"/>
  <c r="AQ18" i="9"/>
  <c r="AD18" i="9"/>
  <c r="X18" i="9"/>
  <c r="AC18" i="9"/>
  <c r="T18" i="9"/>
  <c r="AA18" i="9"/>
  <c r="BG22" i="9"/>
  <c r="BT22" i="9"/>
  <c r="AX22" i="9"/>
  <c r="BB22" i="9"/>
  <c r="AZ22" i="9"/>
  <c r="BP22" i="9"/>
  <c r="BS22" i="9"/>
  <c r="AY22" i="9"/>
  <c r="BD22" i="9"/>
  <c r="AW22" i="9"/>
  <c r="BF22" i="9"/>
  <c r="BA22" i="9"/>
  <c r="BO22" i="9"/>
  <c r="AU22" i="9"/>
  <c r="BR22" i="9"/>
  <c r="BU22" i="9"/>
  <c r="AV22" i="9"/>
  <c r="BC22" i="9"/>
  <c r="BH22" i="9"/>
  <c r="BL22" i="9"/>
  <c r="BN22" i="9"/>
  <c r="BJ22" i="9"/>
  <c r="BI22" i="9"/>
  <c r="BQ22" i="9"/>
  <c r="BK22" i="9"/>
  <c r="BM22" i="9"/>
  <c r="BE22" i="9"/>
  <c r="DY22" i="9"/>
  <c r="DI22" i="9"/>
  <c r="DR22" i="9"/>
  <c r="DV22" i="9"/>
  <c r="CZ22" i="9"/>
  <c r="DT22" i="9"/>
  <c r="DH22" i="9"/>
  <c r="DM22" i="9"/>
  <c r="DL22" i="9"/>
  <c r="DK22" i="9"/>
  <c r="DC22" i="9"/>
  <c r="DO22" i="9"/>
  <c r="DE22" i="9"/>
  <c r="DG22" i="9"/>
  <c r="DF22" i="9"/>
  <c r="DJ22" i="9"/>
  <c r="DD22" i="9"/>
  <c r="DW22" i="9"/>
  <c r="DN22" i="9"/>
  <c r="DU22" i="9"/>
  <c r="DB22" i="9"/>
  <c r="CY22" i="9"/>
  <c r="DQ22" i="9"/>
  <c r="DP22" i="9"/>
  <c r="DS22" i="9"/>
  <c r="DA22" i="9"/>
  <c r="DX22" i="9"/>
  <c r="IC22" i="9"/>
  <c r="HM22" i="9"/>
  <c r="HS22" i="9"/>
  <c r="HW22" i="9"/>
  <c r="IE22" i="9"/>
  <c r="HP22" i="9"/>
  <c r="HV22" i="9"/>
  <c r="HQ22" i="9"/>
  <c r="HN22" i="9"/>
  <c r="HL22" i="9"/>
  <c r="IA22" i="9"/>
  <c r="HK22" i="9"/>
  <c r="IG22" i="9"/>
  <c r="HI22" i="9"/>
  <c r="HH22" i="9"/>
  <c r="HG22" i="9"/>
  <c r="HZ22" i="9"/>
  <c r="HU22" i="9"/>
  <c r="HR22" i="9"/>
  <c r="IF22" i="9"/>
  <c r="ID22" i="9"/>
  <c r="HT22" i="9"/>
  <c r="HX22" i="9"/>
  <c r="HJ22" i="9"/>
  <c r="HY22" i="9"/>
  <c r="IB22" i="9"/>
  <c r="HO22" i="9"/>
  <c r="AD22" i="9"/>
  <c r="AM22" i="9"/>
  <c r="U22" i="9"/>
  <c r="AA22" i="9"/>
  <c r="AJ22" i="9"/>
  <c r="X22" i="9"/>
  <c r="Z22" i="9"/>
  <c r="AB22" i="9"/>
  <c r="AF22" i="9"/>
  <c r="Y22" i="9"/>
  <c r="AE22" i="9"/>
  <c r="AP22" i="9"/>
  <c r="V22" i="9"/>
  <c r="W22" i="9"/>
  <c r="AN22" i="9"/>
  <c r="AS22" i="9"/>
  <c r="T22" i="9"/>
  <c r="AH22" i="9"/>
  <c r="AK22" i="9"/>
  <c r="AO22" i="9"/>
  <c r="AR22" i="9"/>
  <c r="AC22" i="9"/>
  <c r="AG22" i="9"/>
  <c r="S22" i="9"/>
  <c r="AL22" i="9"/>
  <c r="AQ22" i="9"/>
  <c r="AI22" i="9"/>
  <c r="DM18" i="9"/>
  <c r="DW18" i="9"/>
  <c r="DX18" i="9"/>
  <c r="DH18" i="9"/>
  <c r="DG18" i="9"/>
  <c r="DN18" i="9"/>
  <c r="DY18" i="9"/>
  <c r="DI18" i="9"/>
  <c r="DO18" i="9"/>
  <c r="DT18" i="9"/>
  <c r="DD18" i="9"/>
  <c r="CY18" i="9"/>
  <c r="DV18" i="9"/>
  <c r="DQ18" i="9"/>
  <c r="DC18" i="9"/>
  <c r="DS18" i="9"/>
  <c r="DB18" i="9"/>
  <c r="DE18" i="9"/>
  <c r="DP18" i="9"/>
  <c r="DJ18" i="9"/>
  <c r="DA18" i="9"/>
  <c r="DL18" i="9"/>
  <c r="DR18" i="9"/>
  <c r="DU18" i="9"/>
  <c r="DK18" i="9"/>
  <c r="CZ18" i="9"/>
  <c r="DF18" i="9"/>
  <c r="FW22" i="9"/>
  <c r="FG22" i="9"/>
  <c r="FP22" i="9"/>
  <c r="FT22" i="9"/>
  <c r="GB22" i="9"/>
  <c r="FM22" i="9"/>
  <c r="FR22" i="9"/>
  <c r="FO22" i="9"/>
  <c r="FU22" i="9"/>
  <c r="FN22" i="9"/>
  <c r="FF22" i="9"/>
  <c r="GC22" i="9"/>
  <c r="FK22" i="9"/>
  <c r="FJ22" i="9"/>
  <c r="FI22" i="9"/>
  <c r="FX22" i="9"/>
  <c r="FH22" i="9"/>
  <c r="FS22" i="9"/>
  <c r="FY22" i="9"/>
  <c r="FL22" i="9"/>
  <c r="FC22" i="9"/>
  <c r="FD22" i="9"/>
  <c r="FZ22" i="9"/>
  <c r="FQ22" i="9"/>
  <c r="GA22" i="9"/>
  <c r="FE22" i="9"/>
  <c r="FV22" i="9"/>
  <c r="IC18" i="9"/>
  <c r="HM18" i="9"/>
  <c r="HZ18" i="9"/>
  <c r="IB18" i="9"/>
  <c r="HL18" i="9"/>
  <c r="HS18" i="9"/>
  <c r="HV18" i="9"/>
  <c r="HY18" i="9"/>
  <c r="HQ18" i="9"/>
  <c r="HR18" i="9"/>
  <c r="HT18" i="9"/>
  <c r="HW18" i="9"/>
  <c r="HN18" i="9"/>
  <c r="HI18" i="9"/>
  <c r="HJ18" i="9"/>
  <c r="HP18" i="9"/>
  <c r="HO18" i="9"/>
  <c r="IG18" i="9"/>
  <c r="IA18" i="9"/>
  <c r="IF18" i="9"/>
  <c r="HH18" i="9"/>
  <c r="HG18" i="9"/>
  <c r="HU18" i="9"/>
  <c r="HK18" i="9"/>
  <c r="HX18" i="9"/>
  <c r="IE18" i="9"/>
  <c r="ID18" i="9"/>
  <c r="EP22" i="9"/>
  <c r="EY22" i="9"/>
  <c r="EC22" i="9"/>
  <c r="EG22" i="9"/>
  <c r="FA22" i="9"/>
  <c r="EO22" i="9"/>
  <c r="EA22" i="9"/>
  <c r="EH22" i="9"/>
  <c r="EI22" i="9"/>
  <c r="EB22" i="9"/>
  <c r="EF22" i="9"/>
  <c r="EK22" i="9"/>
  <c r="EX22" i="9"/>
  <c r="ED22" i="9"/>
  <c r="EW22" i="9"/>
  <c r="EU22" i="9"/>
  <c r="EZ22" i="9"/>
  <c r="EN22" i="9"/>
  <c r="EQ22" i="9"/>
  <c r="ET22" i="9"/>
  <c r="ER22" i="9"/>
  <c r="EE22" i="9"/>
  <c r="EL22" i="9"/>
  <c r="EM22" i="9"/>
  <c r="EV22" i="9"/>
  <c r="ES22" i="9"/>
  <c r="EJ22" i="9"/>
  <c r="BO18" i="9"/>
  <c r="AY18" i="9"/>
  <c r="BE18" i="9"/>
  <c r="BJ18" i="9"/>
  <c r="BQ18" i="9"/>
  <c r="BK18" i="9"/>
  <c r="BU18" i="9"/>
  <c r="BN18" i="9"/>
  <c r="BI18" i="9"/>
  <c r="BD18" i="9"/>
  <c r="BP18" i="9"/>
  <c r="BG18" i="9"/>
  <c r="BM18" i="9"/>
  <c r="BF18" i="9"/>
  <c r="BA18" i="9"/>
  <c r="AZ18" i="9"/>
  <c r="BS18" i="9"/>
  <c r="BR18" i="9"/>
  <c r="AV18" i="9"/>
  <c r="BC18" i="9"/>
  <c r="BB18" i="9"/>
  <c r="BH18" i="9"/>
  <c r="AU18" i="9"/>
  <c r="AX18" i="9"/>
  <c r="BT18" i="9"/>
  <c r="AW18" i="9"/>
  <c r="BL18" i="9"/>
  <c r="EL18" i="9"/>
  <c r="EN18" i="9"/>
  <c r="ES18" i="9"/>
  <c r="EC18" i="9"/>
  <c r="EB18" i="9"/>
  <c r="EM18" i="9"/>
  <c r="EP18" i="9"/>
  <c r="EF18" i="9"/>
  <c r="EK18" i="9"/>
  <c r="EJ18" i="9"/>
  <c r="EY18" i="9"/>
  <c r="EH18" i="9"/>
  <c r="FA18" i="9"/>
  <c r="EG18" i="9"/>
  <c r="EQ18" i="9"/>
  <c r="EI18" i="9"/>
  <c r="ET18" i="9"/>
  <c r="EO18" i="9"/>
  <c r="EU18" i="9"/>
  <c r="ED18" i="9"/>
  <c r="EZ18" i="9"/>
  <c r="EE18" i="9"/>
  <c r="EV18" i="9"/>
  <c r="ER18" i="9"/>
  <c r="EX18" i="9"/>
  <c r="EW18" i="9"/>
  <c r="EA18" i="9"/>
  <c r="HD18" i="9"/>
  <c r="GN18" i="9"/>
  <c r="GT18" i="9"/>
  <c r="GU18" i="9"/>
  <c r="GE18" i="9"/>
  <c r="HE18" i="9"/>
  <c r="GW18" i="9"/>
  <c r="GV18" i="9"/>
  <c r="HB18" i="9"/>
  <c r="GQ18" i="9"/>
  <c r="GP18" i="9"/>
  <c r="GK18" i="9"/>
  <c r="GR18" i="9"/>
  <c r="GL18" i="9"/>
  <c r="GM18" i="9"/>
  <c r="GH18" i="9"/>
  <c r="GG18" i="9"/>
  <c r="GF18" i="9"/>
  <c r="GX18" i="9"/>
  <c r="HC18" i="9"/>
  <c r="GO18" i="9"/>
  <c r="GZ18" i="9"/>
  <c r="GY18" i="9"/>
  <c r="HA18" i="9"/>
  <c r="GJ18" i="9"/>
  <c r="GI18" i="9"/>
  <c r="GS18" i="9"/>
  <c r="CV18" i="9"/>
  <c r="CF18" i="9"/>
  <c r="CL18" i="9"/>
  <c r="CM18" i="9"/>
  <c r="BW18" i="9"/>
  <c r="CS18" i="9"/>
  <c r="CO18" i="9"/>
  <c r="CR18" i="9"/>
  <c r="CB18" i="9"/>
  <c r="CD18" i="9"/>
  <c r="CI18" i="9"/>
  <c r="CP18" i="9"/>
  <c r="CC18" i="9"/>
  <c r="BY18" i="9"/>
  <c r="CT18" i="9"/>
  <c r="CA18" i="9"/>
  <c r="CG18" i="9"/>
  <c r="CN18" i="9"/>
  <c r="CU18" i="9"/>
  <c r="CH18" i="9"/>
  <c r="CW18" i="9"/>
  <c r="CJ18" i="9"/>
  <c r="CQ18" i="9"/>
  <c r="BZ18" i="9"/>
  <c r="BX18" i="9"/>
  <c r="CE18" i="9"/>
  <c r="CK18" i="9"/>
  <c r="CN22" i="9"/>
  <c r="BX22" i="9"/>
  <c r="CE22" i="9"/>
  <c r="CI22" i="9"/>
  <c r="CG22" i="9"/>
  <c r="CL22" i="9"/>
  <c r="BW22" i="9"/>
  <c r="CJ22" i="9"/>
  <c r="CP22" i="9"/>
  <c r="CO22" i="9"/>
  <c r="CM22" i="9"/>
  <c r="CS22" i="9"/>
  <c r="CF22" i="9"/>
  <c r="CK22" i="9"/>
  <c r="CD22" i="9"/>
  <c r="CC22" i="9"/>
  <c r="CH22" i="9"/>
  <c r="CU22" i="9"/>
  <c r="CQ22" i="9"/>
  <c r="CV22" i="9"/>
  <c r="BZ22" i="9"/>
  <c r="CW22" i="9"/>
  <c r="CR22" i="9"/>
  <c r="CT22" i="9"/>
  <c r="CA22" i="9"/>
  <c r="CB22" i="9"/>
  <c r="BY22" i="9"/>
</calcChain>
</file>

<file path=xl/sharedStrings.xml><?xml version="1.0" encoding="utf-8"?>
<sst xmlns="http://schemas.openxmlformats.org/spreadsheetml/2006/main" count="144" uniqueCount="121">
  <si>
    <t>契約番号</t>
    <rPh sb="0" eb="2">
      <t>ケイヤク</t>
    </rPh>
    <rPh sb="2" eb="4">
      <t>バンゴウ</t>
    </rPh>
    <phoneticPr fontId="1"/>
  </si>
  <si>
    <t>委託業務の名称</t>
    <rPh sb="0" eb="2">
      <t>イタク</t>
    </rPh>
    <rPh sb="2" eb="4">
      <t>ギョウム</t>
    </rPh>
    <rPh sb="5" eb="7">
      <t>メイショウ</t>
    </rPh>
    <phoneticPr fontId="1"/>
  </si>
  <si>
    <t>メールアドレス</t>
    <phoneticPr fontId="1"/>
  </si>
  <si>
    <t>公益財団法人とちぎ建設技術センター　様</t>
    <rPh sb="0" eb="2">
      <t>コウエキ</t>
    </rPh>
    <rPh sb="2" eb="4">
      <t>ザイダン</t>
    </rPh>
    <rPh sb="4" eb="6">
      <t>ホウジン</t>
    </rPh>
    <rPh sb="9" eb="11">
      <t>ケンセツ</t>
    </rPh>
    <rPh sb="11" eb="13">
      <t>ギジュツ</t>
    </rPh>
    <rPh sb="18" eb="19">
      <t>サマ</t>
    </rPh>
    <phoneticPr fontId="1"/>
  </si>
  <si>
    <t>担当部署</t>
    <rPh sb="0" eb="2">
      <t>タントウ</t>
    </rPh>
    <rPh sb="2" eb="4">
      <t>ブショ</t>
    </rPh>
    <phoneticPr fontId="1"/>
  </si>
  <si>
    <t>電話番号</t>
    <rPh sb="0" eb="2">
      <t>デンワ</t>
    </rPh>
    <rPh sb="2" eb="4">
      <t>バンゴウ</t>
    </rPh>
    <phoneticPr fontId="1"/>
  </si>
  <si>
    <t>担当者名</t>
    <rPh sb="0" eb="3">
      <t>タントウシャ</t>
    </rPh>
    <rPh sb="3" eb="4">
      <t>メイ</t>
    </rPh>
    <phoneticPr fontId="1"/>
  </si>
  <si>
    <t>会社名</t>
    <rPh sb="0" eb="3">
      <t>カイシャメイ</t>
    </rPh>
    <phoneticPr fontId="1"/>
  </si>
  <si>
    <t>注意事項</t>
    <rPh sb="0" eb="2">
      <t>チュウイ</t>
    </rPh>
    <rPh sb="2" eb="4">
      <t>ジコウ</t>
    </rPh>
    <phoneticPr fontId="1"/>
  </si>
  <si>
    <t>契約書の内容をそのまま記入する（改行等は不要）</t>
    <rPh sb="0" eb="3">
      <t>ケイヤクショ</t>
    </rPh>
    <rPh sb="4" eb="6">
      <t>ナイヨウ</t>
    </rPh>
    <rPh sb="11" eb="13">
      <t>キニュウ</t>
    </rPh>
    <rPh sb="16" eb="18">
      <t>カイギョウ</t>
    </rPh>
    <rPh sb="18" eb="19">
      <t>トウ</t>
    </rPh>
    <rPh sb="20" eb="22">
      <t>フヨウ</t>
    </rPh>
    <phoneticPr fontId="1"/>
  </si>
  <si>
    <t>（公財）とちぎ建設技術センター　企画開発部　企画開発課　情報開発担当</t>
    <phoneticPr fontId="1"/>
  </si>
  <si>
    <t>３級基準点測量</t>
    <rPh sb="1" eb="2">
      <t>キュウ</t>
    </rPh>
    <rPh sb="2" eb="5">
      <t>キジュンテン</t>
    </rPh>
    <rPh sb="5" eb="7">
      <t>ソクリョウ</t>
    </rPh>
    <phoneticPr fontId="1"/>
  </si>
  <si>
    <t>あり</t>
    <phoneticPr fontId="1"/>
  </si>
  <si>
    <t>なし</t>
    <phoneticPr fontId="1"/>
  </si>
  <si>
    <t>様式－３</t>
    <rPh sb="0" eb="2">
      <t>ヨウシキ</t>
    </rPh>
    <phoneticPr fontId="1"/>
  </si>
  <si>
    <t>電子成果データ内容確認・登録依頼書</t>
    <rPh sb="0" eb="2">
      <t>デンシ</t>
    </rPh>
    <rPh sb="2" eb="4">
      <t>セイカ</t>
    </rPh>
    <rPh sb="7" eb="9">
      <t>ナイヨウ</t>
    </rPh>
    <rPh sb="9" eb="11">
      <t>カクニン</t>
    </rPh>
    <rPh sb="12" eb="14">
      <t>トウロク</t>
    </rPh>
    <rPh sb="14" eb="17">
      <t>イライショ</t>
    </rPh>
    <phoneticPr fontId="1"/>
  </si>
  <si>
    <t>依頼日</t>
    <rPh sb="0" eb="3">
      <t>イライビ</t>
    </rPh>
    <phoneticPr fontId="1"/>
  </si>
  <si>
    <t>以下の業務について、電子成果データ（副）の内容確認と登録を依頼します。</t>
    <rPh sb="0" eb="2">
      <t>イカ</t>
    </rPh>
    <rPh sb="3" eb="5">
      <t>ギョウム</t>
    </rPh>
    <rPh sb="10" eb="12">
      <t>デンシ</t>
    </rPh>
    <rPh sb="12" eb="14">
      <t>セイカ</t>
    </rPh>
    <rPh sb="18" eb="19">
      <t>フク</t>
    </rPh>
    <rPh sb="21" eb="23">
      <t>ナイヨウ</t>
    </rPh>
    <rPh sb="23" eb="25">
      <t>カクニン</t>
    </rPh>
    <rPh sb="26" eb="28">
      <t>トウロク</t>
    </rPh>
    <rPh sb="29" eb="31">
      <t>イライ</t>
    </rPh>
    <phoneticPr fontId="1"/>
  </si>
  <si>
    <t>依頼内容</t>
    <rPh sb="0" eb="2">
      <t>イライ</t>
    </rPh>
    <rPh sb="2" eb="4">
      <t>ナイヨウ</t>
    </rPh>
    <phoneticPr fontId="1"/>
  </si>
  <si>
    <t>新規</t>
    <rPh sb="0" eb="2">
      <t>シンキ</t>
    </rPh>
    <phoneticPr fontId="1"/>
  </si>
  <si>
    <t>修正</t>
    <rPh sb="0" eb="2">
      <t>シュウセイ</t>
    </rPh>
    <phoneticPr fontId="1"/>
  </si>
  <si>
    <t>西暦で記入する（例：2013/4/3)</t>
    <phoneticPr fontId="1"/>
  </si>
  <si>
    <t>基礎チェック実施日（国土交通省チェックシステム）</t>
    <rPh sb="0" eb="2">
      <t>キソ</t>
    </rPh>
    <rPh sb="6" eb="9">
      <t>ジッシビ</t>
    </rPh>
    <rPh sb="10" eb="12">
      <t>コクド</t>
    </rPh>
    <rPh sb="12" eb="15">
      <t>コウツウショウ</t>
    </rPh>
    <phoneticPr fontId="1"/>
  </si>
  <si>
    <t>実施日</t>
    <rPh sb="0" eb="3">
      <t>ジッシビ</t>
    </rPh>
    <phoneticPr fontId="1"/>
  </si>
  <si>
    <t>変更後履行期間（終了）</t>
    <rPh sb="0" eb="2">
      <t>ヘンコウ</t>
    </rPh>
    <rPh sb="2" eb="3">
      <t>アト</t>
    </rPh>
    <rPh sb="3" eb="5">
      <t>リコウ</t>
    </rPh>
    <rPh sb="5" eb="7">
      <t>キカン</t>
    </rPh>
    <rPh sb="8" eb="10">
      <t>シュウリョウ</t>
    </rPh>
    <phoneticPr fontId="1"/>
  </si>
  <si>
    <r>
      <t xml:space="preserve">西暦で記入する（例：2014/3/31)
</t>
    </r>
    <r>
      <rPr>
        <sz val="7"/>
        <color indexed="10"/>
        <rFont val="ＭＳ Ｐ明朝"/>
        <family val="1"/>
        <charset val="128"/>
      </rPr>
      <t>※変更がない場合は記入不要</t>
    </r>
    <rPh sb="0" eb="2">
      <t>セイレキ</t>
    </rPh>
    <rPh sb="3" eb="5">
      <t>キニュウ</t>
    </rPh>
    <rPh sb="8" eb="9">
      <t>レイ</t>
    </rPh>
    <rPh sb="30" eb="32">
      <t>キニュウ</t>
    </rPh>
    <rPh sb="32" eb="34">
      <t>フヨウ</t>
    </rPh>
    <phoneticPr fontId="1"/>
  </si>
  <si>
    <r>
      <t xml:space="preserve">▼を押してあり・なしを選択する
</t>
    </r>
    <r>
      <rPr>
        <sz val="7"/>
        <color indexed="10"/>
        <rFont val="ＭＳ Ｐ明朝"/>
        <family val="1"/>
        <charset val="128"/>
      </rPr>
      <t>※変更がない場合は記入不要</t>
    </r>
    <rPh sb="2" eb="3">
      <t>オ</t>
    </rPh>
    <rPh sb="11" eb="13">
      <t>センタク</t>
    </rPh>
    <phoneticPr fontId="1"/>
  </si>
  <si>
    <t>※変更がない場合は記入不要</t>
    <phoneticPr fontId="1"/>
  </si>
  <si>
    <r>
      <t xml:space="preserve">担当者への連絡用の電話番号
</t>
    </r>
    <r>
      <rPr>
        <sz val="7"/>
        <color indexed="10"/>
        <rFont val="ＭＳ Ｐ明朝"/>
        <family val="1"/>
        <charset val="128"/>
      </rPr>
      <t>※変更がない場合は記入不要</t>
    </r>
    <rPh sb="0" eb="3">
      <t>タントウシャ</t>
    </rPh>
    <rPh sb="5" eb="7">
      <t>レンラク</t>
    </rPh>
    <rPh sb="7" eb="8">
      <t>ヨウ</t>
    </rPh>
    <rPh sb="9" eb="11">
      <t>デンワ</t>
    </rPh>
    <rPh sb="11" eb="13">
      <t>バンゴウ</t>
    </rPh>
    <phoneticPr fontId="1"/>
  </si>
  <si>
    <r>
      <t xml:space="preserve">担当者への連絡用のメールアドレス
</t>
    </r>
    <r>
      <rPr>
        <sz val="7"/>
        <color indexed="10"/>
        <rFont val="ＭＳ Ｐ明朝"/>
        <family val="1"/>
        <charset val="128"/>
      </rPr>
      <t>※変更がない場合は記入不要</t>
    </r>
    <rPh sb="0" eb="3">
      <t>タントウシャ</t>
    </rPh>
    <rPh sb="5" eb="7">
      <t>レンラク</t>
    </rPh>
    <rPh sb="7" eb="8">
      <t>ヨウ</t>
    </rPh>
    <phoneticPr fontId="1"/>
  </si>
  <si>
    <t>特記事項</t>
    <rPh sb="0" eb="2">
      <t>トッキ</t>
    </rPh>
    <rPh sb="2" eb="4">
      <t>ジコウ</t>
    </rPh>
    <phoneticPr fontId="1"/>
  </si>
  <si>
    <t>〒321-0974　宇都宮市竹林町1030-2</t>
    <phoneticPr fontId="1"/>
  </si>
  <si>
    <t>業務情報（変更がある場合は記入してください）</t>
    <rPh sb="0" eb="2">
      <t>ギョウム</t>
    </rPh>
    <rPh sb="2" eb="4">
      <t>ジョウホウ</t>
    </rPh>
    <rPh sb="5" eb="7">
      <t>ヘンコウ</t>
    </rPh>
    <rPh sb="10" eb="12">
      <t>バアイ</t>
    </rPh>
    <rPh sb="13" eb="15">
      <t>キニュウ</t>
    </rPh>
    <phoneticPr fontId="1"/>
  </si>
  <si>
    <t>受注者情報（変更がある場合は記入してください）</t>
    <rPh sb="0" eb="3">
      <t>ジュチュウシャ</t>
    </rPh>
    <rPh sb="3" eb="5">
      <t>ジョウホウ</t>
    </rPh>
    <phoneticPr fontId="1"/>
  </si>
  <si>
    <t>発注担当者との協議事項や業務内容の特殊性などの理由で、エラーチェックの対象とな</t>
    <phoneticPr fontId="1"/>
  </si>
  <si>
    <t>新規・修正・差し替え</t>
    <rPh sb="0" eb="2">
      <t>シンキ</t>
    </rPh>
    <rPh sb="3" eb="5">
      <t>シュウセイ</t>
    </rPh>
    <rPh sb="6" eb="7">
      <t>サ</t>
    </rPh>
    <rPh sb="8" eb="9">
      <t>カ</t>
    </rPh>
    <phoneticPr fontId="1"/>
  </si>
  <si>
    <t>差し替え</t>
    <rPh sb="0" eb="1">
      <t>サ</t>
    </rPh>
    <rPh sb="2" eb="3">
      <t>カ</t>
    </rPh>
    <phoneticPr fontId="1"/>
  </si>
  <si>
    <t>電子成果データ内容確認・登録依頼書提出先</t>
    <rPh sb="0" eb="2">
      <t>デンシ</t>
    </rPh>
    <rPh sb="2" eb="4">
      <t>セイカ</t>
    </rPh>
    <rPh sb="7" eb="9">
      <t>ナイヨウ</t>
    </rPh>
    <rPh sb="9" eb="11">
      <t>カクニン</t>
    </rPh>
    <rPh sb="12" eb="14">
      <t>トウロク</t>
    </rPh>
    <rPh sb="14" eb="17">
      <t>イライショ</t>
    </rPh>
    <rPh sb="17" eb="19">
      <t>テイシュツ</t>
    </rPh>
    <rPh sb="19" eb="20">
      <t>サキ</t>
    </rPh>
    <phoneticPr fontId="1"/>
  </si>
  <si>
    <t>ボーリング調査</t>
    <rPh sb="5" eb="7">
      <t>チョウサ</t>
    </rPh>
    <phoneticPr fontId="1"/>
  </si>
  <si>
    <t>るような内容があれば、以下に記入してください。差し替えの場合は理由を記入してください。</t>
    <rPh sb="23" eb="24">
      <t>サ</t>
    </rPh>
    <rPh sb="25" eb="26">
      <t>カ</t>
    </rPh>
    <rPh sb="28" eb="30">
      <t>バアイ</t>
    </rPh>
    <rPh sb="31" eb="33">
      <t>リユウ</t>
    </rPh>
    <rPh sb="34" eb="36">
      <t>キニュウ</t>
    </rPh>
    <phoneticPr fontId="1"/>
  </si>
  <si>
    <t>ＣＤ・DVD等の枚数</t>
    <rPh sb="6" eb="7">
      <t>トウ</t>
    </rPh>
    <rPh sb="8" eb="10">
      <t>マイスウ</t>
    </rPh>
    <phoneticPr fontId="1"/>
  </si>
  <si>
    <t>登録するCD・DVD等の枚数を記入する</t>
    <rPh sb="0" eb="2">
      <t>トウロク</t>
    </rPh>
    <rPh sb="10" eb="11">
      <t>トウ</t>
    </rPh>
    <rPh sb="12" eb="14">
      <t>マイスウ</t>
    </rPh>
    <rPh sb="15" eb="17">
      <t>キニュウ</t>
    </rPh>
    <phoneticPr fontId="1"/>
  </si>
  <si>
    <t>（注）この様式に記入したうえで印刷（白黒で可）し、成果品のCD・DVD等（副）と合わせて</t>
    <rPh sb="1" eb="2">
      <t>チュウ</t>
    </rPh>
    <rPh sb="5" eb="7">
      <t>ヨウシキ</t>
    </rPh>
    <rPh sb="8" eb="10">
      <t>キニュウ</t>
    </rPh>
    <rPh sb="15" eb="17">
      <t>インサツ</t>
    </rPh>
    <rPh sb="18" eb="20">
      <t>シロクロ</t>
    </rPh>
    <rPh sb="21" eb="22">
      <t>カ</t>
    </rPh>
    <rPh sb="25" eb="28">
      <t>セイカヒン</t>
    </rPh>
    <rPh sb="35" eb="36">
      <t>トウ</t>
    </rPh>
    <rPh sb="37" eb="38">
      <t>フク</t>
    </rPh>
    <rPh sb="40" eb="41">
      <t>ア</t>
    </rPh>
    <phoneticPr fontId="1"/>
  </si>
  <si>
    <t>　　　下記まで郵送または直接お持ちください。</t>
    <rPh sb="12" eb="14">
      <t>チョクセツ</t>
    </rPh>
    <phoneticPr fontId="1"/>
  </si>
  <si>
    <t>CD等預かり証</t>
    <rPh sb="2" eb="3">
      <t>トウ</t>
    </rPh>
    <rPh sb="3" eb="4">
      <t>アズ</t>
    </rPh>
    <rPh sb="6" eb="7">
      <t>ショウ</t>
    </rPh>
    <phoneticPr fontId="1"/>
  </si>
  <si>
    <t>A</t>
    <phoneticPr fontId="9"/>
  </si>
  <si>
    <t>B</t>
    <phoneticPr fontId="9"/>
  </si>
  <si>
    <t>C</t>
    <phoneticPr fontId="9"/>
  </si>
  <si>
    <t>D</t>
    <phoneticPr fontId="9"/>
  </si>
  <si>
    <t>E</t>
    <phoneticPr fontId="9"/>
  </si>
  <si>
    <t>F</t>
    <phoneticPr fontId="9"/>
  </si>
  <si>
    <t>G</t>
    <phoneticPr fontId="9"/>
  </si>
  <si>
    <t>H</t>
    <phoneticPr fontId="9"/>
  </si>
  <si>
    <t>I</t>
    <phoneticPr fontId="9"/>
  </si>
  <si>
    <t>J</t>
    <phoneticPr fontId="9"/>
  </si>
  <si>
    <t>K</t>
    <phoneticPr fontId="9"/>
  </si>
  <si>
    <t>L</t>
    <phoneticPr fontId="9"/>
  </si>
  <si>
    <t>M</t>
    <phoneticPr fontId="9"/>
  </si>
  <si>
    <t>N</t>
    <phoneticPr fontId="9"/>
  </si>
  <si>
    <t>O</t>
    <phoneticPr fontId="9"/>
  </si>
  <si>
    <t>P</t>
    <phoneticPr fontId="9"/>
  </si>
  <si>
    <t>Q</t>
    <phoneticPr fontId="9"/>
  </si>
  <si>
    <t>R</t>
    <phoneticPr fontId="9"/>
  </si>
  <si>
    <t>S</t>
    <phoneticPr fontId="9"/>
  </si>
  <si>
    <t>T</t>
    <phoneticPr fontId="9"/>
  </si>
  <si>
    <t>U</t>
    <phoneticPr fontId="9"/>
  </si>
  <si>
    <t>V</t>
    <phoneticPr fontId="9"/>
  </si>
  <si>
    <t>W</t>
    <phoneticPr fontId="9"/>
  </si>
  <si>
    <t>X</t>
    <phoneticPr fontId="9"/>
  </si>
  <si>
    <t>Y</t>
    <phoneticPr fontId="9"/>
  </si>
  <si>
    <t>Z</t>
    <phoneticPr fontId="9"/>
  </si>
  <si>
    <t>-</t>
    <phoneticPr fontId="9"/>
  </si>
  <si>
    <t>.</t>
    <phoneticPr fontId="9"/>
  </si>
  <si>
    <t xml:space="preserve"> </t>
    <phoneticPr fontId="9"/>
  </si>
  <si>
    <t>$</t>
    <phoneticPr fontId="9"/>
  </si>
  <si>
    <t>/</t>
    <phoneticPr fontId="9"/>
  </si>
  <si>
    <t>+</t>
    <phoneticPr fontId="9"/>
  </si>
  <si>
    <t>%</t>
    <phoneticPr fontId="9"/>
  </si>
  <si>
    <t>*</t>
    <phoneticPr fontId="9"/>
  </si>
  <si>
    <t>チェックデジット</t>
    <phoneticPr fontId="1"/>
  </si>
  <si>
    <t>変更フラグ</t>
    <rPh sb="0" eb="2">
      <t>ヘンコウ</t>
    </rPh>
    <phoneticPr fontId="1"/>
  </si>
  <si>
    <t>対象文字列</t>
    <rPh sb="0" eb="2">
      <t>タイショウ</t>
    </rPh>
    <rPh sb="2" eb="5">
      <t>モジレツ</t>
    </rPh>
    <phoneticPr fontId="1"/>
  </si>
  <si>
    <t>チェックデジット計算</t>
    <rPh sb="8" eb="10">
      <t>ケイサン</t>
    </rPh>
    <phoneticPr fontId="1"/>
  </si>
  <si>
    <t>先頭からの桁数</t>
    <rPh sb="0" eb="2">
      <t>セントウ</t>
    </rPh>
    <rPh sb="5" eb="7">
      <t>ケタスウ</t>
    </rPh>
    <phoneticPr fontId="1"/>
  </si>
  <si>
    <t>桁の文字</t>
    <rPh sb="0" eb="1">
      <t>ケタ</t>
    </rPh>
    <rPh sb="2" eb="4">
      <t>モジ</t>
    </rPh>
    <phoneticPr fontId="1"/>
  </si>
  <si>
    <t>文字を数値化</t>
    <rPh sb="0" eb="2">
      <t>モジ</t>
    </rPh>
    <rPh sb="3" eb="6">
      <t>スウチカ</t>
    </rPh>
    <phoneticPr fontId="1"/>
  </si>
  <si>
    <t>合計</t>
    <rPh sb="0" eb="2">
      <t>ゴウケイ</t>
    </rPh>
    <phoneticPr fontId="1"/>
  </si>
  <si>
    <t>モジュラス43</t>
    <phoneticPr fontId="1"/>
  </si>
  <si>
    <t>CODE39にする文字列</t>
    <rPh sb="9" eb="12">
      <t>モジレツ</t>
    </rPh>
    <phoneticPr fontId="1"/>
  </si>
  <si>
    <t>0</t>
    <phoneticPr fontId="1"/>
  </si>
  <si>
    <t>1</t>
    <phoneticPr fontId="1"/>
  </si>
  <si>
    <t>2</t>
    <phoneticPr fontId="1"/>
  </si>
  <si>
    <t>3</t>
    <phoneticPr fontId="1"/>
  </si>
  <si>
    <t>4</t>
    <phoneticPr fontId="1"/>
  </si>
  <si>
    <t>5</t>
    <phoneticPr fontId="1"/>
  </si>
  <si>
    <t>6</t>
    <phoneticPr fontId="1"/>
  </si>
  <si>
    <t>7</t>
    <phoneticPr fontId="1"/>
  </si>
  <si>
    <t>8</t>
    <phoneticPr fontId="1"/>
  </si>
  <si>
    <t>9</t>
    <phoneticPr fontId="1"/>
  </si>
  <si>
    <t>■契約番号と変更フラグ</t>
    <rPh sb="1" eb="3">
      <t>ケイヤク</t>
    </rPh>
    <rPh sb="3" eb="5">
      <t>バンゴウ</t>
    </rPh>
    <rPh sb="6" eb="8">
      <t>ヘンコウ</t>
    </rPh>
    <phoneticPr fontId="1"/>
  </si>
  <si>
    <t>■変更業務情報</t>
    <rPh sb="1" eb="3">
      <t>ヘンコウ</t>
    </rPh>
    <rPh sb="3" eb="5">
      <t>ギョウム</t>
    </rPh>
    <rPh sb="5" eb="7">
      <t>ジョウホウ</t>
    </rPh>
    <phoneticPr fontId="1"/>
  </si>
  <si>
    <t>変更工期</t>
    <rPh sb="0" eb="2">
      <t>ヘンコウ</t>
    </rPh>
    <rPh sb="2" eb="4">
      <t>コウキ</t>
    </rPh>
    <phoneticPr fontId="1"/>
  </si>
  <si>
    <t>文字列に変換</t>
    <rPh sb="0" eb="3">
      <t>モジレツ</t>
    </rPh>
    <rPh sb="4" eb="6">
      <t>ヘンカン</t>
    </rPh>
    <phoneticPr fontId="1"/>
  </si>
  <si>
    <t>基準点ボーリングフラグ</t>
    <rPh sb="0" eb="3">
      <t>キジュンテン</t>
    </rPh>
    <phoneticPr fontId="1"/>
  </si>
  <si>
    <t>（変更がなければ表示しない）</t>
    <rPh sb="1" eb="3">
      <t>ヘンコウ</t>
    </rPh>
    <rPh sb="8" eb="10">
      <t>ヒョウジ</t>
    </rPh>
    <phoneticPr fontId="1"/>
  </si>
  <si>
    <t>　上位８バイト</t>
    <rPh sb="1" eb="3">
      <t>ジョウイ</t>
    </rPh>
    <phoneticPr fontId="1"/>
  </si>
  <si>
    <t>　先頭からの桁数</t>
    <rPh sb="1" eb="3">
      <t>セントウ</t>
    </rPh>
    <rPh sb="6" eb="8">
      <t>ケタスウ</t>
    </rPh>
    <phoneticPr fontId="1"/>
  </si>
  <si>
    <t>　　先頭からの桁数</t>
    <rPh sb="2" eb="4">
      <t>セントウ</t>
    </rPh>
    <rPh sb="7" eb="9">
      <t>ケタスウ</t>
    </rPh>
    <phoneticPr fontId="1"/>
  </si>
  <si>
    <t>　　その桁の文字</t>
    <rPh sb="4" eb="5">
      <t>ケタ</t>
    </rPh>
    <rPh sb="6" eb="8">
      <t>モジ</t>
    </rPh>
    <phoneticPr fontId="1"/>
  </si>
  <si>
    <t>　　バーコード</t>
    <phoneticPr fontId="1"/>
  </si>
  <si>
    <t>　桁の文字</t>
    <rPh sb="1" eb="2">
      <t>ケタ</t>
    </rPh>
    <rPh sb="3" eb="5">
      <t>モジ</t>
    </rPh>
    <phoneticPr fontId="1"/>
  </si>
  <si>
    <t>　文字を数値化</t>
    <rPh sb="1" eb="3">
      <t>モジ</t>
    </rPh>
    <rPh sb="4" eb="7">
      <t>スウチカ</t>
    </rPh>
    <phoneticPr fontId="1"/>
  </si>
  <si>
    <t>　合計</t>
    <rPh sb="1" eb="3">
      <t>ゴウケイ</t>
    </rPh>
    <phoneticPr fontId="1"/>
  </si>
  <si>
    <t>　モジュラス43</t>
    <phoneticPr fontId="1"/>
  </si>
  <si>
    <t>　チェックデジット</t>
    <phoneticPr fontId="1"/>
  </si>
  <si>
    <t>　下位８バイト</t>
    <rPh sb="1" eb="3">
      <t>カイ</t>
    </rPh>
    <phoneticPr fontId="1"/>
  </si>
  <si>
    <t>▼を押して新規・修正・差し替えを選択(登録完了後の訂正は差し替えとする)</t>
    <rPh sb="2" eb="3">
      <t>オ</t>
    </rPh>
    <rPh sb="5" eb="7">
      <t>シンキ</t>
    </rPh>
    <rPh sb="8" eb="10">
      <t>シュウセイ</t>
    </rPh>
    <rPh sb="11" eb="12">
      <t>サ</t>
    </rPh>
    <rPh sb="13" eb="14">
      <t>カ</t>
    </rPh>
    <rPh sb="16" eb="18">
      <t>センタク</t>
    </rPh>
    <rPh sb="19" eb="21">
      <t>トウロク</t>
    </rPh>
    <rPh sb="21" eb="23">
      <t>カンリョウ</t>
    </rPh>
    <rPh sb="23" eb="24">
      <t>ゴ</t>
    </rPh>
    <rPh sb="25" eb="27">
      <t>テイセイ</t>
    </rPh>
    <rPh sb="28" eb="29">
      <t>サ</t>
    </rPh>
    <rPh sb="30" eb="31">
      <t>カ</t>
    </rPh>
    <phoneticPr fontId="1"/>
  </si>
  <si>
    <t>2017年版</t>
    <rPh sb="4" eb="6">
      <t>ネンバン</t>
    </rPh>
    <phoneticPr fontId="1"/>
  </si>
  <si>
    <t>（契約番号が空欄なら表示しない）</t>
    <rPh sb="1" eb="3">
      <t>ケイヤク</t>
    </rPh>
    <rPh sb="3" eb="5">
      <t>バンゴウ</t>
    </rPh>
    <rPh sb="6" eb="8">
      <t>クウラン</t>
    </rPh>
    <rPh sb="10" eb="12">
      <t>ヒョウジ</t>
    </rPh>
    <phoneticPr fontId="1"/>
  </si>
  <si>
    <t>（小文字は大文字に変換）</t>
    <rPh sb="1" eb="4">
      <t>コモジ</t>
    </rPh>
    <rPh sb="5" eb="8">
      <t>オオモジ</t>
    </rPh>
    <rPh sb="9" eb="11">
      <t>ヘンカン</t>
    </rPh>
    <phoneticPr fontId="1"/>
  </si>
  <si>
    <t>県の場合はハイフン以外の契約番号9桁、企業局は先頭に「K」を付加。他はそのまま入力</t>
    <rPh sb="19" eb="22">
      <t>キギョウキョク</t>
    </rPh>
    <rPh sb="23" eb="25">
      <t>セントウ</t>
    </rPh>
    <rPh sb="30" eb="32">
      <t>フカ</t>
    </rPh>
    <rPh sb="33" eb="34">
      <t>タ</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</si>
</sst>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 "/>
    <numFmt numFmtId="177" formatCode=";;&quot;受注者名：&quot;;&quot;受注者名：&quot;@"/>
    <numFmt numFmtId="178" formatCode="&quot;契約番号：&quot;0;&quot;契約番号：&quot;0;&quot;契約番号：&quot;;&quot;契約番号：&quot;@"/>
    <numFmt numFmtId="179" formatCode="&quot;CD等枚数：&quot;0;&quot;CD等枚数：&quot;0;&quot;CD等枚数：&quot;;&quot;CD等枚数：&quot;@"/>
  </numFmts>
  <fonts count="13">
    <font>
      <sz val="11"/>
      <name val="ＭＳ Ｐゴシック"/>
      <family val="3"/>
      <charset val="128"/>
    </font>
    <font>
      <sz val="6"/>
      <name val="ＭＳ Ｐゴシック"/>
      <family val="3"/>
      <charset val="128"/>
    </font>
    <font>
      <b/>
      <sz val="14"/>
      <name val="ＭＳ Ｐゴシック"/>
      <family val="3"/>
      <charset val="128"/>
    </font>
    <font>
      <sz val="11"/>
      <name val="ＭＳ Ｐゴシック"/>
      <family val="3"/>
      <charset val="128"/>
    </font>
    <font>
      <b/>
      <sz val="11"/>
      <name val="ＭＳ Ｐゴシック"/>
      <family val="3"/>
      <charset val="128"/>
    </font>
    <font>
      <sz val="7"/>
      <name val="ＭＳ Ｐ明朝"/>
      <family val="1"/>
      <charset val="128"/>
    </font>
    <font>
      <sz val="7"/>
      <color indexed="10"/>
      <name val="ＭＳ Ｐ明朝"/>
      <family val="1"/>
      <charset val="128"/>
    </font>
    <font>
      <sz val="9"/>
      <name val="ＭＳ Ｐゴシック"/>
      <family val="3"/>
      <charset val="128"/>
    </font>
    <font>
      <sz val="6"/>
      <name val="ＭＳ Ｐ明朝"/>
      <family val="1"/>
      <charset val="128"/>
    </font>
    <font>
      <sz val="6"/>
      <name val="ＭＳ Ｐゴシック"/>
      <family val="3"/>
      <charset val="128"/>
    </font>
    <font>
      <b/>
      <sz val="11"/>
      <color theme="0"/>
      <name val="ＭＳ Ｐゴシック"/>
      <family val="3"/>
      <charset val="128"/>
    </font>
    <font>
      <sz val="7"/>
      <color rgb="FFFF0000"/>
      <name val="ＭＳ Ｐ明朝"/>
      <family val="1"/>
      <charset val="128"/>
    </font>
    <font>
      <sz val="10"/>
      <color theme="1"/>
      <name val="ＭＳ Ｐゴシック"/>
      <family val="3"/>
      <charset val="128"/>
      <scheme val="minor"/>
    </font>
  </fonts>
  <fills count="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F60000"/>
        <bgColor indexed="64"/>
      </patternFill>
    </fill>
    <fill>
      <patternFill patternType="solid">
        <fgColor theme="0" tint="-0.249977111117893"/>
        <bgColor indexed="64"/>
      </patternFill>
    </fill>
  </fills>
  <borders count="40">
    <border>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thin">
        <color indexed="64"/>
      </left>
      <right/>
      <top style="double">
        <color indexed="64"/>
      </top>
      <bottom style="thin">
        <color indexed="64"/>
      </bottom>
      <diagonal/>
    </border>
    <border>
      <left style="thin">
        <color indexed="64"/>
      </left>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dotted">
        <color indexed="64"/>
      </left>
      <right/>
      <top style="medium">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thin">
        <color indexed="64"/>
      </left>
      <right style="medium">
        <color indexed="64"/>
      </right>
      <top/>
      <bottom style="thin">
        <color indexed="64"/>
      </bottom>
      <diagonal/>
    </border>
    <border>
      <left/>
      <right style="dotted">
        <color indexed="64"/>
      </right>
      <top style="medium">
        <color indexed="64"/>
      </top>
      <bottom/>
      <diagonal/>
    </border>
  </borders>
  <cellStyleXfs count="1">
    <xf numFmtId="0" fontId="0" fillId="0" borderId="0"/>
  </cellStyleXfs>
  <cellXfs count="88">
    <xf numFmtId="0" fontId="0" fillId="0" borderId="0" xfId="0"/>
    <xf numFmtId="0" fontId="0" fillId="0" borderId="0" xfId="0" applyAlignment="1">
      <alignment vertical="center"/>
    </xf>
    <xf numFmtId="14" fontId="4" fillId="2" borderId="0" xfId="0" applyNumberFormat="1" applyFont="1" applyFill="1" applyBorder="1" applyAlignment="1" applyProtection="1">
      <alignment horizontal="right" vertical="center" shrinkToFit="1"/>
      <protection locked="0"/>
    </xf>
    <xf numFmtId="49" fontId="4" fillId="2" borderId="0" xfId="0" applyNumberFormat="1" applyFont="1" applyFill="1" applyAlignment="1" applyProtection="1">
      <alignment horizontal="right" vertical="center" shrinkToFit="1"/>
      <protection locked="0"/>
    </xf>
    <xf numFmtId="176" fontId="4" fillId="2" borderId="1" xfId="0" applyNumberFormat="1" applyFont="1" applyFill="1" applyBorder="1" applyAlignment="1" applyProtection="1">
      <alignment horizontal="left" vertical="center" shrinkToFit="1"/>
      <protection locked="0"/>
    </xf>
    <xf numFmtId="3" fontId="4" fillId="2" borderId="2" xfId="0" applyNumberFormat="1" applyFont="1" applyFill="1" applyBorder="1" applyAlignment="1" applyProtection="1">
      <alignment horizontal="left" vertical="center" shrinkToFit="1"/>
      <protection locked="0"/>
    </xf>
    <xf numFmtId="49" fontId="4" fillId="2" borderId="3" xfId="0" applyNumberFormat="1" applyFont="1" applyFill="1" applyBorder="1" applyAlignment="1" applyProtection="1">
      <alignment vertical="center" shrinkToFit="1"/>
      <protection locked="0"/>
    </xf>
    <xf numFmtId="14" fontId="4" fillId="2" borderId="4" xfId="0" applyNumberFormat="1" applyFont="1" applyFill="1" applyBorder="1" applyAlignment="1" applyProtection="1">
      <alignment horizontal="left" vertical="center" shrinkToFit="1"/>
      <protection locked="0"/>
    </xf>
    <xf numFmtId="14" fontId="4" fillId="2" borderId="3" xfId="0" applyNumberFormat="1" applyFont="1" applyFill="1" applyBorder="1" applyAlignment="1" applyProtection="1">
      <alignment horizontal="left" vertical="center" shrinkToFit="1"/>
      <protection locked="0"/>
    </xf>
    <xf numFmtId="49" fontId="10" fillId="3" borderId="5" xfId="0" applyNumberFormat="1" applyFont="1" applyFill="1" applyBorder="1" applyAlignment="1" applyProtection="1">
      <alignment vertical="center" shrinkToFit="1"/>
      <protection locked="0"/>
    </xf>
    <xf numFmtId="49" fontId="10" fillId="4" borderId="2" xfId="0" applyNumberFormat="1" applyFont="1" applyFill="1" applyBorder="1" applyAlignment="1" applyProtection="1">
      <alignment vertical="center" shrinkToFit="1"/>
      <protection locked="0"/>
    </xf>
    <xf numFmtId="49" fontId="10" fillId="4" borderId="4" xfId="0" applyNumberFormat="1" applyFont="1" applyFill="1" applyBorder="1" applyAlignment="1" applyProtection="1">
      <alignment vertical="center" shrinkToFit="1"/>
      <protection locked="0"/>
    </xf>
    <xf numFmtId="49" fontId="10" fillId="4" borderId="3" xfId="0" applyNumberFormat="1" applyFont="1" applyFill="1" applyBorder="1" applyAlignment="1" applyProtection="1">
      <alignment vertical="center" shrinkToFit="1"/>
      <protection locked="0"/>
    </xf>
    <xf numFmtId="14" fontId="4" fillId="2" borderId="6" xfId="0" applyNumberFormat="1" applyFont="1" applyFill="1" applyBorder="1" applyAlignment="1" applyProtection="1">
      <alignment horizontal="left" vertical="center" shrinkToFit="1"/>
      <protection locked="0"/>
    </xf>
    <xf numFmtId="0" fontId="0" fillId="0" borderId="0" xfId="0" applyAlignment="1" applyProtection="1">
      <alignment vertical="top"/>
    </xf>
    <xf numFmtId="0" fontId="0" fillId="0" borderId="0" xfId="0" applyAlignment="1" applyProtection="1">
      <alignment horizontal="right" vertical="top"/>
    </xf>
    <xf numFmtId="0" fontId="0" fillId="0" borderId="0" xfId="0" applyAlignment="1" applyProtection="1">
      <alignment vertical="center"/>
    </xf>
    <xf numFmtId="0" fontId="0" fillId="0" borderId="0" xfId="0" applyAlignment="1" applyProtection="1">
      <alignment horizontal="right" vertical="center"/>
    </xf>
    <xf numFmtId="0" fontId="0" fillId="0" borderId="0" xfId="0" applyAlignment="1" applyProtection="1">
      <alignment horizontal="left" vertical="center" indent="1"/>
    </xf>
    <xf numFmtId="0" fontId="0" fillId="0" borderId="7" xfId="0" applyBorder="1" applyAlignment="1" applyProtection="1">
      <alignment vertical="center"/>
    </xf>
    <xf numFmtId="0" fontId="0" fillId="0" borderId="8" xfId="0" applyBorder="1" applyAlignment="1" applyProtection="1">
      <alignment vertical="center"/>
    </xf>
    <xf numFmtId="0" fontId="0" fillId="0" borderId="9" xfId="0" applyBorder="1" applyAlignment="1" applyProtection="1">
      <alignment vertical="center"/>
    </xf>
    <xf numFmtId="0" fontId="0" fillId="0" borderId="10" xfId="0" applyFont="1" applyBorder="1" applyAlignment="1" applyProtection="1">
      <alignment vertical="center" shrinkToFit="1"/>
    </xf>
    <xf numFmtId="0" fontId="5" fillId="0" borderId="11" xfId="0" applyFont="1" applyBorder="1" applyAlignment="1" applyProtection="1">
      <alignment vertical="center" wrapText="1"/>
    </xf>
    <xf numFmtId="0" fontId="0" fillId="0" borderId="12" xfId="0" applyFont="1" applyBorder="1" applyAlignment="1" applyProtection="1">
      <alignment vertical="center"/>
    </xf>
    <xf numFmtId="0" fontId="5" fillId="0" borderId="13" xfId="0" applyFont="1" applyBorder="1" applyAlignment="1" applyProtection="1">
      <alignment vertical="center" wrapText="1"/>
    </xf>
    <xf numFmtId="0" fontId="3" fillId="0" borderId="10" xfId="0" applyFont="1" applyBorder="1" applyAlignment="1" applyProtection="1">
      <alignment vertical="center"/>
    </xf>
    <xf numFmtId="0" fontId="3" fillId="0" borderId="14" xfId="0" applyFont="1" applyBorder="1" applyAlignment="1" applyProtection="1">
      <alignment vertical="center"/>
    </xf>
    <xf numFmtId="0" fontId="5" fillId="0" borderId="15" xfId="0" applyFont="1" applyBorder="1" applyAlignment="1" applyProtection="1">
      <alignment vertical="center" wrapText="1"/>
    </xf>
    <xf numFmtId="0" fontId="3" fillId="0" borderId="16" xfId="0" applyFont="1" applyBorder="1" applyAlignment="1" applyProtection="1">
      <alignment vertical="center"/>
    </xf>
    <xf numFmtId="0" fontId="0" fillId="0" borderId="16" xfId="0" applyFill="1" applyBorder="1" applyAlignment="1" applyProtection="1">
      <alignment vertical="center"/>
    </xf>
    <xf numFmtId="0" fontId="0" fillId="0" borderId="17" xfId="0" applyBorder="1" applyAlignment="1" applyProtection="1">
      <alignment vertical="center" shrinkToFit="1"/>
    </xf>
    <xf numFmtId="0" fontId="5" fillId="0" borderId="18" xfId="0" applyFont="1" applyBorder="1" applyAlignment="1" applyProtection="1">
      <alignment vertical="center" wrapText="1"/>
    </xf>
    <xf numFmtId="0" fontId="0" fillId="0" borderId="17" xfId="0" applyBorder="1" applyAlignment="1" applyProtection="1">
      <alignment vertical="center"/>
    </xf>
    <xf numFmtId="0" fontId="0" fillId="0" borderId="14" xfId="0" applyBorder="1" applyAlignment="1" applyProtection="1">
      <alignment vertical="center"/>
    </xf>
    <xf numFmtId="0" fontId="0" fillId="0" borderId="19" xfId="0" applyBorder="1" applyAlignment="1" applyProtection="1">
      <alignment vertical="center"/>
    </xf>
    <xf numFmtId="0" fontId="0" fillId="0" borderId="20" xfId="0" applyBorder="1" applyAlignment="1" applyProtection="1">
      <alignment vertical="center"/>
    </xf>
    <xf numFmtId="0" fontId="0" fillId="0" borderId="21" xfId="0" applyBorder="1" applyAlignment="1" applyProtection="1">
      <alignment vertical="center"/>
    </xf>
    <xf numFmtId="0" fontId="11" fillId="0" borderId="11" xfId="0" applyFont="1" applyBorder="1" applyAlignment="1" applyProtection="1">
      <alignment vertical="center" wrapText="1"/>
    </xf>
    <xf numFmtId="0" fontId="0" fillId="0" borderId="12" xfId="0" applyBorder="1" applyAlignment="1" applyProtection="1">
      <alignment vertical="center"/>
    </xf>
    <xf numFmtId="0" fontId="11" fillId="0" borderId="13" xfId="0" applyFont="1" applyBorder="1" applyAlignment="1" applyProtection="1">
      <alignment vertical="center" wrapText="1"/>
    </xf>
    <xf numFmtId="0" fontId="0" fillId="0" borderId="22" xfId="0" applyBorder="1" applyAlignment="1" applyProtection="1">
      <alignment vertical="center"/>
    </xf>
    <xf numFmtId="0" fontId="5" fillId="0" borderId="23" xfId="0" applyFont="1" applyBorder="1" applyAlignment="1" applyProtection="1">
      <alignment vertical="center" wrapText="1"/>
    </xf>
    <xf numFmtId="0" fontId="0" fillId="0" borderId="0" xfId="0" applyFill="1" applyBorder="1" applyAlignment="1" applyProtection="1">
      <alignment horizontal="left" vertical="center" indent="1"/>
    </xf>
    <xf numFmtId="0" fontId="0"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ill="1" applyBorder="1" applyAlignment="1" applyProtection="1">
      <alignment horizontal="left" vertical="center"/>
    </xf>
    <xf numFmtId="14" fontId="0" fillId="0" borderId="0" xfId="0" applyNumberFormat="1" applyFont="1" applyFill="1" applyBorder="1" applyAlignment="1" applyProtection="1">
      <alignment horizontal="left" vertical="center" shrinkToFit="1"/>
    </xf>
    <xf numFmtId="0" fontId="5" fillId="0" borderId="0" xfId="0" applyFont="1" applyFill="1" applyBorder="1" applyAlignment="1" applyProtection="1">
      <alignment vertical="center" wrapText="1"/>
    </xf>
    <xf numFmtId="0" fontId="0" fillId="0" borderId="24" xfId="0" applyFill="1" applyBorder="1" applyAlignment="1" applyProtection="1">
      <alignment horizontal="left" vertical="center"/>
    </xf>
    <xf numFmtId="14" fontId="0" fillId="0" borderId="25" xfId="0" applyNumberFormat="1" applyFont="1" applyFill="1" applyBorder="1" applyAlignment="1" applyProtection="1">
      <alignment horizontal="left" vertical="center" shrinkToFit="1"/>
    </xf>
    <xf numFmtId="0" fontId="5" fillId="0" borderId="26" xfId="0" applyFont="1" applyFill="1" applyBorder="1" applyAlignment="1" applyProtection="1">
      <alignment vertical="center" wrapText="1"/>
    </xf>
    <xf numFmtId="0" fontId="0" fillId="5" borderId="19" xfId="0" applyFill="1" applyBorder="1" applyAlignment="1" applyProtection="1">
      <alignment vertical="center"/>
    </xf>
    <xf numFmtId="0" fontId="0" fillId="5" borderId="20" xfId="0" applyFont="1" applyFill="1" applyBorder="1" applyAlignment="1" applyProtection="1">
      <alignment vertical="center"/>
    </xf>
    <xf numFmtId="0" fontId="0" fillId="5" borderId="27" xfId="0" applyFont="1" applyFill="1" applyBorder="1" applyAlignment="1" applyProtection="1">
      <alignment vertical="center"/>
    </xf>
    <xf numFmtId="0" fontId="0" fillId="5" borderId="28" xfId="0" applyFill="1" applyBorder="1" applyAlignment="1" applyProtection="1">
      <alignment horizontal="left" vertical="center" indent="1"/>
    </xf>
    <xf numFmtId="0" fontId="0" fillId="5" borderId="0" xfId="0" applyFont="1" applyFill="1" applyBorder="1" applyAlignment="1" applyProtection="1">
      <alignment vertical="center"/>
    </xf>
    <xf numFmtId="0" fontId="0" fillId="5" borderId="29" xfId="0" applyFont="1" applyFill="1" applyBorder="1" applyAlignment="1" applyProtection="1">
      <alignment vertical="center"/>
    </xf>
    <xf numFmtId="0" fontId="0" fillId="5" borderId="30" xfId="0" applyFill="1" applyBorder="1" applyAlignment="1" applyProtection="1">
      <alignment horizontal="left" vertical="center" indent="1"/>
    </xf>
    <xf numFmtId="0" fontId="0" fillId="5" borderId="16" xfId="0" applyFont="1" applyFill="1" applyBorder="1" applyAlignment="1" applyProtection="1">
      <alignment vertical="center"/>
    </xf>
    <xf numFmtId="0" fontId="0" fillId="5" borderId="31" xfId="0" applyFont="1" applyFill="1" applyBorder="1" applyAlignment="1" applyProtection="1">
      <alignment vertical="center"/>
    </xf>
    <xf numFmtId="0" fontId="0" fillId="0" borderId="32" xfId="0" applyFill="1" applyBorder="1" applyAlignment="1" applyProtection="1">
      <alignment horizontal="left" vertical="center" indent="1"/>
    </xf>
    <xf numFmtId="178" fontId="0" fillId="0" borderId="20" xfId="0" applyNumberFormat="1" applyFont="1" applyFill="1" applyBorder="1" applyAlignment="1" applyProtection="1">
      <alignment horizontal="left" vertical="center"/>
    </xf>
    <xf numFmtId="0" fontId="0" fillId="0" borderId="33" xfId="0" applyFill="1" applyBorder="1" applyAlignment="1" applyProtection="1">
      <alignment horizontal="left" vertical="center" indent="1"/>
    </xf>
    <xf numFmtId="177" fontId="0" fillId="0" borderId="0" xfId="0" applyNumberFormat="1" applyFont="1" applyFill="1" applyBorder="1" applyAlignment="1" applyProtection="1">
      <alignment horizontal="left" vertical="center"/>
    </xf>
    <xf numFmtId="0" fontId="0" fillId="0" borderId="34" xfId="0" applyNumberFormat="1" applyFont="1" applyFill="1" applyBorder="1" applyAlignment="1" applyProtection="1">
      <alignment vertical="center"/>
    </xf>
    <xf numFmtId="0" fontId="0" fillId="0" borderId="35" xfId="0" applyBorder="1" applyAlignment="1" applyProtection="1">
      <alignment vertical="center"/>
    </xf>
    <xf numFmtId="0" fontId="0" fillId="0" borderId="36" xfId="0" applyBorder="1" applyAlignment="1" applyProtection="1">
      <alignment vertical="center"/>
    </xf>
    <xf numFmtId="0" fontId="0" fillId="0" borderId="37" xfId="0" applyBorder="1" applyAlignment="1" applyProtection="1">
      <alignment vertical="center"/>
    </xf>
    <xf numFmtId="49" fontId="0" fillId="0" borderId="0" xfId="0" applyNumberFormat="1" applyFont="1" applyFill="1" applyBorder="1" applyAlignment="1" applyProtection="1">
      <alignment horizontal="left" vertical="center"/>
      <protection locked="0"/>
    </xf>
    <xf numFmtId="49" fontId="0" fillId="0" borderId="16" xfId="0" applyNumberFormat="1" applyFont="1" applyFill="1" applyBorder="1" applyAlignment="1" applyProtection="1">
      <alignment horizontal="left" vertical="center"/>
      <protection locked="0"/>
    </xf>
    <xf numFmtId="49" fontId="0" fillId="0" borderId="29" xfId="0" applyNumberFormat="1" applyFont="1" applyFill="1" applyBorder="1" applyAlignment="1" applyProtection="1">
      <alignment horizontal="left" vertical="center"/>
      <protection locked="0"/>
    </xf>
    <xf numFmtId="49" fontId="0" fillId="0" borderId="31" xfId="0" applyNumberFormat="1" applyFont="1" applyFill="1" applyBorder="1" applyAlignment="1" applyProtection="1">
      <alignment horizontal="left" vertical="center"/>
      <protection locked="0"/>
    </xf>
    <xf numFmtId="49" fontId="0" fillId="0" borderId="28" xfId="0" applyNumberFormat="1" applyFill="1" applyBorder="1" applyAlignment="1" applyProtection="1">
      <alignment horizontal="left" vertical="center"/>
      <protection locked="0"/>
    </xf>
    <xf numFmtId="49" fontId="0" fillId="0" borderId="30" xfId="0" applyNumberFormat="1" applyFill="1" applyBorder="1" applyAlignment="1" applyProtection="1">
      <alignment horizontal="left" vertical="center"/>
      <protection locked="0"/>
    </xf>
    <xf numFmtId="0" fontId="8" fillId="0" borderId="38" xfId="0" applyFont="1" applyBorder="1" applyAlignment="1" applyProtection="1">
      <alignment vertical="center" wrapText="1"/>
    </xf>
    <xf numFmtId="179" fontId="0" fillId="0" borderId="39" xfId="0" applyNumberFormat="1" applyFont="1" applyFill="1" applyBorder="1" applyAlignment="1" applyProtection="1">
      <alignment horizontal="left" vertical="center"/>
    </xf>
    <xf numFmtId="0" fontId="12" fillId="0" borderId="0" xfId="0" applyFont="1" applyAlignment="1">
      <alignment horizontal="center" vertical="center"/>
    </xf>
    <xf numFmtId="0" fontId="12" fillId="0" borderId="0" xfId="0" applyFont="1" applyAlignment="1">
      <alignment vertical="center"/>
    </xf>
    <xf numFmtId="0" fontId="7" fillId="0" borderId="0" xfId="0" applyFont="1"/>
    <xf numFmtId="0" fontId="7" fillId="0" borderId="0" xfId="0" applyFont="1" applyAlignment="1">
      <alignment horizontal="right"/>
    </xf>
    <xf numFmtId="0" fontId="7" fillId="0" borderId="0" xfId="0" applyFont="1" applyAlignment="1">
      <alignment horizontal="center"/>
    </xf>
    <xf numFmtId="0" fontId="7" fillId="0" borderId="0" xfId="0" applyFont="1" applyAlignment="1">
      <alignment horizontal="left" indent="1"/>
    </xf>
    <xf numFmtId="49" fontId="12" fillId="0" borderId="0" xfId="0" applyNumberFormat="1" applyFont="1" applyAlignment="1">
      <alignment horizontal="center" vertical="center"/>
    </xf>
    <xf numFmtId="49" fontId="12" fillId="0" borderId="0" xfId="0" quotePrefix="1" applyNumberFormat="1" applyFont="1" applyAlignment="1">
      <alignment horizontal="center" vertical="center"/>
    </xf>
    <xf numFmtId="14" fontId="7" fillId="0" borderId="0" xfId="0" applyNumberFormat="1" applyFont="1"/>
    <xf numFmtId="0" fontId="7" fillId="0" borderId="0" xfId="0" applyFont="1" applyAlignment="1">
      <alignment horizontal="left"/>
    </xf>
    <xf numFmtId="0" fontId="2" fillId="0" borderId="0" xfId="0" applyFont="1" applyAlignment="1" applyProtection="1">
      <alignment horizontal="center" vertical="center"/>
    </xf>
  </cellXfs>
  <cellStyles count="1">
    <cellStyle name="標準" xfId="0" builtinId="0"/>
  </cellStyles>
  <dxfs count="80">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ill>
        <patternFill>
          <bgColor theme="1"/>
        </patternFill>
      </fill>
    </dxf>
    <dxf>
      <font>
        <color theme="0"/>
      </font>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7030A0"/>
        </patternFill>
      </fill>
    </dxf>
    <dxf>
      <font>
        <color theme="1"/>
      </font>
      <fill>
        <patternFill>
          <bgColor rgb="FFFFFF00"/>
        </patternFill>
      </fill>
    </dxf>
    <dxf>
      <fill>
        <patternFill>
          <bgColor rgb="FFFFFF00"/>
        </patternFill>
      </fill>
    </dxf>
    <dxf>
      <font>
        <color theme="1"/>
      </font>
      <fill>
        <patternFill>
          <bgColor rgb="FFFFFF00"/>
        </patternFill>
      </fill>
    </dxf>
    <dxf>
      <font>
        <color theme="0"/>
      </font>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2</xdr:col>
      <xdr:colOff>676275</xdr:colOff>
      <xdr:row>37</xdr:row>
      <xdr:rowOff>0</xdr:rowOff>
    </xdr:from>
    <xdr:to>
      <xdr:col>2</xdr:col>
      <xdr:colOff>1619250</xdr:colOff>
      <xdr:row>41</xdr:row>
      <xdr:rowOff>142875</xdr:rowOff>
    </xdr:to>
    <xdr:sp macro="" textlink="">
      <xdr:nvSpPr>
        <xdr:cNvPr id="1839" name="Oval 1"/>
        <xdr:cNvSpPr>
          <a:spLocks noChangeArrowheads="1"/>
        </xdr:cNvSpPr>
      </xdr:nvSpPr>
      <xdr:spPr bwMode="auto">
        <a:xfrm>
          <a:off x="4886325" y="9572625"/>
          <a:ext cx="942975" cy="942975"/>
        </a:xfrm>
        <a:prstGeom prst="ellipse">
          <a:avLst/>
        </a:prstGeom>
        <a:noFill/>
        <a:ln w="19050">
          <a:solidFill>
            <a:srgbClr xmlns:mc="http://schemas.openxmlformats.org/markup-compatibility/2006" xmlns:a14="http://schemas.microsoft.com/office/drawing/2010/main" val="969696" mc:Ignorable="a14" a14:legacySpreadsheetColorIndex="55"/>
          </a:solidFill>
          <a:prstDash val="dash"/>
          <a:round/>
          <a:headEnd/>
          <a:tailEnd/>
        </a:ln>
        <a:extLst>
          <a:ext uri="{909E8E84-426E-40DD-AFC4-6F175D3DCCD1}">
            <a14:hiddenFill xmlns:a14="http://schemas.microsoft.com/office/drawing/2010/main">
              <a:solidFill>
                <a:srgbClr xmlns:mc="http://schemas.openxmlformats.org/markup-compatibility/2006" val="FFFF00" mc:Ignorable="a14" a14:legacySpreadsheetColorIndex="13"/>
              </a:solidFill>
            </a14:hiddenFill>
          </a:ext>
        </a:extLst>
      </xdr:spPr>
    </xdr:sp>
    <xdr:clientData/>
  </xdr:twoCellAnchor>
  <xdr:twoCellAnchor>
    <xdr:from>
      <xdr:col>2</xdr:col>
      <xdr:colOff>952500</xdr:colOff>
      <xdr:row>39</xdr:row>
      <xdr:rowOff>0</xdr:rowOff>
    </xdr:from>
    <xdr:to>
      <xdr:col>2</xdr:col>
      <xdr:colOff>1466850</xdr:colOff>
      <xdr:row>40</xdr:row>
      <xdr:rowOff>9525</xdr:rowOff>
    </xdr:to>
    <xdr:sp macro="" textlink="">
      <xdr:nvSpPr>
        <xdr:cNvPr id="3" name="Text Box 2"/>
        <xdr:cNvSpPr txBox="1">
          <a:spLocks noChangeArrowheads="1"/>
        </xdr:cNvSpPr>
      </xdr:nvSpPr>
      <xdr:spPr bwMode="auto">
        <a:xfrm>
          <a:off x="5162550" y="9782175"/>
          <a:ext cx="5143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C0C0C0" mc:Ignorable="a14" a14:legacySpreadsheetColorIndex="22"/>
              </a:solidFill>
              <a:miter lim="800000"/>
              <a:headEnd/>
              <a:tailEnd/>
            </a14:hiddenLine>
          </a:ext>
        </a:extLst>
      </xdr:spPr>
      <xdr:txBody>
        <a:bodyPr vertOverflow="clip" wrap="square" lIns="27432" tIns="18288" rIns="0" bIns="0" anchor="t" upright="1"/>
        <a:lstStyle/>
        <a:p>
          <a:pPr algn="l" rtl="0">
            <a:defRPr sz="1000"/>
          </a:pPr>
          <a:r>
            <a:rPr lang="ja-JP" altLang="en-US" sz="900" b="0" i="0" u="none" strike="noStrike" baseline="0">
              <a:solidFill>
                <a:srgbClr val="969696"/>
              </a:solidFill>
              <a:latin typeface="ＭＳ Ｐゴシック"/>
              <a:ea typeface="ＭＳ Ｐゴシック"/>
            </a:rPr>
            <a:t>受領印</a:t>
          </a:r>
          <a:endParaRPr lang="ja-JP" altLang="en-US"/>
        </a:p>
      </xdr:txBody>
    </xdr:sp>
    <xdr:clientData/>
  </xdr:twoCellAnchor>
  <xdr:twoCellAnchor>
    <xdr:from>
      <xdr:col>0</xdr:col>
      <xdr:colOff>0</xdr:colOff>
      <xdr:row>35</xdr:row>
      <xdr:rowOff>200025</xdr:rowOff>
    </xdr:from>
    <xdr:to>
      <xdr:col>2</xdr:col>
      <xdr:colOff>1638300</xdr:colOff>
      <xdr:row>35</xdr:row>
      <xdr:rowOff>200025</xdr:rowOff>
    </xdr:to>
    <xdr:sp macro="" textlink="">
      <xdr:nvSpPr>
        <xdr:cNvPr id="1841" name="Line 4"/>
        <xdr:cNvSpPr>
          <a:spLocks noChangeShapeType="1"/>
        </xdr:cNvSpPr>
      </xdr:nvSpPr>
      <xdr:spPr bwMode="auto">
        <a:xfrm flipV="1">
          <a:off x="0" y="9172575"/>
          <a:ext cx="5848350" cy="0"/>
        </a:xfrm>
        <a:prstGeom prst="line">
          <a:avLst/>
        </a:prstGeom>
        <a:noFill/>
        <a:ln w="9525">
          <a:solidFill>
            <a:srgbClr xmlns:mc="http://schemas.openxmlformats.org/markup-compatibility/2006" xmlns:a14="http://schemas.microsoft.com/office/drawing/2010/main" val="000000" mc:Ignorable="a14" a14:legacySpreadsheetColorIndex="64"/>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xdr:col>
      <xdr:colOff>866775</xdr:colOff>
      <xdr:row>35</xdr:row>
      <xdr:rowOff>104775</xdr:rowOff>
    </xdr:from>
    <xdr:to>
      <xdr:col>1</xdr:col>
      <xdr:colOff>2152650</xdr:colOff>
      <xdr:row>35</xdr:row>
      <xdr:rowOff>314325</xdr:rowOff>
    </xdr:to>
    <xdr:sp macro="" textlink="">
      <xdr:nvSpPr>
        <xdr:cNvPr id="5" name="Text Box 5"/>
        <xdr:cNvSpPr txBox="1">
          <a:spLocks noChangeArrowheads="1"/>
        </xdr:cNvSpPr>
      </xdr:nvSpPr>
      <xdr:spPr bwMode="auto">
        <a:xfrm>
          <a:off x="2133600" y="9086850"/>
          <a:ext cx="1285875" cy="2095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0" anchor="t" upright="1"/>
        <a:lstStyle/>
        <a:p>
          <a:pPr algn="ctr" rtl="0">
            <a:defRPr sz="1000"/>
          </a:pPr>
          <a:r>
            <a:rPr lang="ja-JP" altLang="en-US" sz="900" b="0" i="0" u="none" strike="noStrike" baseline="0">
              <a:solidFill>
                <a:srgbClr val="000000"/>
              </a:solidFill>
              <a:latin typeface="ＭＳ Ｐゴシック"/>
              <a:ea typeface="ＭＳ Ｐゴシック"/>
            </a:rPr>
            <a:t>切　　り　　取　　り</a:t>
          </a:r>
          <a:endParaRPr lang="ja-JP" altLang="en-US"/>
        </a:p>
      </xdr:txBody>
    </xdr:sp>
    <xdr:clientData/>
  </xdr:twoCellAnchor>
  <xdr:twoCellAnchor>
    <xdr:from>
      <xdr:col>2</xdr:col>
      <xdr:colOff>676275</xdr:colOff>
      <xdr:row>28</xdr:row>
      <xdr:rowOff>28575</xdr:rowOff>
    </xdr:from>
    <xdr:to>
      <xdr:col>2</xdr:col>
      <xdr:colOff>1619250</xdr:colOff>
      <xdr:row>32</xdr:row>
      <xdr:rowOff>171450</xdr:rowOff>
    </xdr:to>
    <xdr:sp macro="" textlink="">
      <xdr:nvSpPr>
        <xdr:cNvPr id="1843" name="Oval 1"/>
        <xdr:cNvSpPr>
          <a:spLocks noChangeArrowheads="1"/>
        </xdr:cNvSpPr>
      </xdr:nvSpPr>
      <xdr:spPr bwMode="auto">
        <a:xfrm>
          <a:off x="4886325" y="7543800"/>
          <a:ext cx="942975" cy="942975"/>
        </a:xfrm>
        <a:prstGeom prst="ellipse">
          <a:avLst/>
        </a:prstGeom>
        <a:noFill/>
        <a:ln w="19050">
          <a:solidFill>
            <a:srgbClr xmlns:mc="http://schemas.openxmlformats.org/markup-compatibility/2006" xmlns:a14="http://schemas.microsoft.com/office/drawing/2010/main" val="969696" mc:Ignorable="a14" a14:legacySpreadsheetColorIndex="55"/>
          </a:solidFill>
          <a:prstDash val="dash"/>
          <a:round/>
          <a:headEnd/>
          <a:tailEnd/>
        </a:ln>
        <a:extLst>
          <a:ext uri="{909E8E84-426E-40DD-AFC4-6F175D3DCCD1}">
            <a14:hiddenFill xmlns:a14="http://schemas.microsoft.com/office/drawing/2010/main">
              <a:solidFill>
                <a:srgbClr xmlns:mc="http://schemas.openxmlformats.org/markup-compatibility/2006" val="FFFF00" mc:Ignorable="a14" a14:legacySpreadsheetColorIndex="13"/>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0</xdr:col>
          <xdr:colOff>266700</xdr:colOff>
          <xdr:row>0</xdr:row>
          <xdr:rowOff>219075</xdr:rowOff>
        </xdr:from>
        <xdr:to>
          <xdr:col>1</xdr:col>
          <xdr:colOff>0</xdr:colOff>
          <xdr:row>1</xdr:row>
          <xdr:rowOff>133350</xdr:rowOff>
        </xdr:to>
        <xdr:pic>
          <xdr:nvPicPr>
            <xdr:cNvPr id="1844" name="図 8"/>
            <xdr:cNvPicPr>
              <a:picLocks noChangeArrowheads="1"/>
              <a:extLst>
                <a:ext uri="{84589F7E-364E-4C9E-8A38-B11213B215E9}">
                  <a14:cameraTool cellRange="BCG!$S$18:$IH$18" spid="_x0000_s1872"/>
                </a:ext>
              </a:extLst>
            </xdr:cNvPicPr>
          </xdr:nvPicPr>
          <xdr:blipFill>
            <a:blip xmlns:r="http://schemas.openxmlformats.org/officeDocument/2006/relationships" r:embed="rId1"/>
            <a:srcRect/>
            <a:stretch>
              <a:fillRect/>
            </a:stretch>
          </xdr:blipFill>
          <xdr:spPr bwMode="auto">
            <a:xfrm>
              <a:off x="266700" y="219075"/>
              <a:ext cx="1000125" cy="42862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0</xdr:row>
          <xdr:rowOff>219075</xdr:rowOff>
        </xdr:from>
        <xdr:to>
          <xdr:col>1</xdr:col>
          <xdr:colOff>1009650</xdr:colOff>
          <xdr:row>1</xdr:row>
          <xdr:rowOff>133350</xdr:rowOff>
        </xdr:to>
        <xdr:pic>
          <xdr:nvPicPr>
            <xdr:cNvPr id="1845" name="図 9"/>
            <xdr:cNvPicPr>
              <a:picLocks noChangeArrowheads="1"/>
              <a:extLst>
                <a:ext uri="{84589F7E-364E-4C9E-8A38-B11213B215E9}">
                  <a14:cameraTool cellRange="BCG!$S$22:$IH$22" spid="_x0000_s1873"/>
                </a:ext>
              </a:extLst>
            </xdr:cNvPicPr>
          </xdr:nvPicPr>
          <xdr:blipFill>
            <a:blip xmlns:r="http://schemas.openxmlformats.org/officeDocument/2006/relationships" r:embed="rId1"/>
            <a:srcRect/>
            <a:stretch>
              <a:fillRect/>
            </a:stretch>
          </xdr:blipFill>
          <xdr:spPr bwMode="auto">
            <a:xfrm>
              <a:off x="1276350" y="219075"/>
              <a:ext cx="1000125" cy="42862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1943100</xdr:colOff>
          <xdr:row>0</xdr:row>
          <xdr:rowOff>219075</xdr:rowOff>
        </xdr:from>
        <xdr:to>
          <xdr:col>2</xdr:col>
          <xdr:colOff>0</xdr:colOff>
          <xdr:row>1</xdr:row>
          <xdr:rowOff>133350</xdr:rowOff>
        </xdr:to>
        <xdr:pic>
          <xdr:nvPicPr>
            <xdr:cNvPr id="1846" name="図 10"/>
            <xdr:cNvPicPr>
              <a:picLocks noChangeArrowheads="1"/>
              <a:extLst>
                <a:ext uri="{84589F7E-364E-4C9E-8A38-B11213B215E9}">
                  <a14:cameraTool cellRange="BCG!$S$45:$IH$45" spid="_x0000_s1874"/>
                </a:ext>
              </a:extLst>
            </xdr:cNvPicPr>
          </xdr:nvPicPr>
          <xdr:blipFill>
            <a:blip xmlns:r="http://schemas.openxmlformats.org/officeDocument/2006/relationships" r:embed="rId1"/>
            <a:srcRect/>
            <a:stretch>
              <a:fillRect/>
            </a:stretch>
          </xdr:blipFill>
          <xdr:spPr bwMode="auto">
            <a:xfrm>
              <a:off x="3209925" y="219075"/>
              <a:ext cx="1000125" cy="42862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0</xdr:row>
          <xdr:rowOff>219075</xdr:rowOff>
        </xdr:from>
        <xdr:to>
          <xdr:col>2</xdr:col>
          <xdr:colOff>1009650</xdr:colOff>
          <xdr:row>1</xdr:row>
          <xdr:rowOff>133350</xdr:rowOff>
        </xdr:to>
        <xdr:pic>
          <xdr:nvPicPr>
            <xdr:cNvPr id="1847" name="図 11"/>
            <xdr:cNvPicPr>
              <a:picLocks noChangeArrowheads="1"/>
              <a:extLst>
                <a:ext uri="{84589F7E-364E-4C9E-8A38-B11213B215E9}">
                  <a14:cameraTool cellRange="BCG!$S$49:$IH$49" spid="_x0000_s1875"/>
                </a:ext>
              </a:extLst>
            </xdr:cNvPicPr>
          </xdr:nvPicPr>
          <xdr:blipFill>
            <a:blip xmlns:r="http://schemas.openxmlformats.org/officeDocument/2006/relationships" r:embed="rId1"/>
            <a:srcRect/>
            <a:stretch>
              <a:fillRect/>
            </a:stretch>
          </xdr:blipFill>
          <xdr:spPr bwMode="auto">
            <a:xfrm>
              <a:off x="4219575" y="219075"/>
              <a:ext cx="1000125" cy="42862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C42"/>
  <sheetViews>
    <sheetView tabSelected="1" view="pageBreakPreview" zoomScaleNormal="100" zoomScaleSheetLayoutView="100" workbookViewId="0">
      <selection activeCell="E2" sqref="E2"/>
    </sheetView>
  </sheetViews>
  <sheetFormatPr defaultRowHeight="13.5"/>
  <cols>
    <col min="1" max="1" width="16.625" style="16" customWidth="1"/>
    <col min="2" max="2" width="38.625" style="16" customWidth="1"/>
    <col min="3" max="3" width="21.5" style="16" customWidth="1"/>
    <col min="4" max="16384" width="9" style="16"/>
  </cols>
  <sheetData>
    <row r="1" spans="1:3" ht="40.5" customHeight="1">
      <c r="A1" s="14" t="s">
        <v>14</v>
      </c>
      <c r="B1" s="14"/>
      <c r="C1" s="15" t="s">
        <v>117</v>
      </c>
    </row>
    <row r="2" spans="1:3" ht="39" customHeight="1">
      <c r="A2" s="87" t="s">
        <v>15</v>
      </c>
      <c r="B2" s="87"/>
      <c r="C2" s="87"/>
    </row>
    <row r="3" spans="1:3" ht="20.100000000000001" customHeight="1">
      <c r="B3" s="17" t="s">
        <v>16</v>
      </c>
      <c r="C3" s="2"/>
    </row>
    <row r="4" spans="1:3" ht="20.100000000000001" customHeight="1">
      <c r="A4" s="16" t="s">
        <v>3</v>
      </c>
    </row>
    <row r="5" spans="1:3" ht="20.100000000000001" customHeight="1">
      <c r="B5" s="17" t="s">
        <v>7</v>
      </c>
      <c r="C5" s="3"/>
    </row>
    <row r="6" spans="1:3" ht="30" customHeight="1" thickBot="1">
      <c r="A6" s="18" t="s">
        <v>17</v>
      </c>
    </row>
    <row r="7" spans="1:3" ht="21" customHeight="1" thickBot="1">
      <c r="A7" s="19" t="s">
        <v>18</v>
      </c>
      <c r="B7" s="20"/>
      <c r="C7" s="21" t="s">
        <v>8</v>
      </c>
    </row>
    <row r="8" spans="1:3" ht="21" customHeight="1" thickTop="1">
      <c r="A8" s="22" t="s">
        <v>35</v>
      </c>
      <c r="B8" s="4" t="s">
        <v>19</v>
      </c>
      <c r="C8" s="23" t="s">
        <v>116</v>
      </c>
    </row>
    <row r="9" spans="1:3" ht="21" customHeight="1">
      <c r="A9" s="24" t="s">
        <v>40</v>
      </c>
      <c r="B9" s="5"/>
      <c r="C9" s="25" t="s">
        <v>41</v>
      </c>
    </row>
    <row r="10" spans="1:3" ht="21" customHeight="1">
      <c r="A10" s="26" t="s">
        <v>0</v>
      </c>
      <c r="B10" s="4"/>
      <c r="C10" s="75" t="s">
        <v>120</v>
      </c>
    </row>
    <row r="11" spans="1:3" ht="21" customHeight="1" thickBot="1">
      <c r="A11" s="27" t="s">
        <v>1</v>
      </c>
      <c r="B11" s="6"/>
      <c r="C11" s="28" t="s">
        <v>9</v>
      </c>
    </row>
    <row r="12" spans="1:3" ht="12" customHeight="1" thickBot="1">
      <c r="A12" s="29"/>
      <c r="B12" s="30"/>
    </row>
    <row r="13" spans="1:3" ht="21" customHeight="1" thickBot="1">
      <c r="A13" s="19" t="s">
        <v>32</v>
      </c>
      <c r="B13" s="20"/>
      <c r="C13" s="21" t="s">
        <v>8</v>
      </c>
    </row>
    <row r="14" spans="1:3" ht="21" customHeight="1" thickTop="1">
      <c r="A14" s="31" t="s">
        <v>24</v>
      </c>
      <c r="B14" s="7"/>
      <c r="C14" s="23" t="s">
        <v>25</v>
      </c>
    </row>
    <row r="15" spans="1:3" ht="21" customHeight="1">
      <c r="A15" s="33" t="s">
        <v>11</v>
      </c>
      <c r="B15" s="7"/>
      <c r="C15" s="32" t="s">
        <v>26</v>
      </c>
    </row>
    <row r="16" spans="1:3" ht="21" customHeight="1" thickBot="1">
      <c r="A16" s="34" t="s">
        <v>38</v>
      </c>
      <c r="B16" s="8"/>
      <c r="C16" s="28" t="s">
        <v>26</v>
      </c>
    </row>
    <row r="17" spans="1:3" ht="12" customHeight="1" thickBot="1">
      <c r="A17" s="29"/>
      <c r="B17" s="30"/>
    </row>
    <row r="18" spans="1:3" ht="21" customHeight="1" thickBot="1">
      <c r="A18" s="35" t="s">
        <v>33</v>
      </c>
      <c r="B18" s="36"/>
      <c r="C18" s="21" t="s">
        <v>8</v>
      </c>
    </row>
    <row r="19" spans="1:3" ht="21" customHeight="1" thickTop="1">
      <c r="A19" s="37" t="s">
        <v>4</v>
      </c>
      <c r="B19" s="9"/>
      <c r="C19" s="38" t="s">
        <v>27</v>
      </c>
    </row>
    <row r="20" spans="1:3" ht="21" customHeight="1">
      <c r="A20" s="39" t="s">
        <v>6</v>
      </c>
      <c r="B20" s="10"/>
      <c r="C20" s="40" t="s">
        <v>27</v>
      </c>
    </row>
    <row r="21" spans="1:3" ht="21" customHeight="1">
      <c r="A21" s="33" t="s">
        <v>5</v>
      </c>
      <c r="B21" s="11"/>
      <c r="C21" s="25" t="s">
        <v>28</v>
      </c>
    </row>
    <row r="22" spans="1:3" ht="21" customHeight="1" thickBot="1">
      <c r="A22" s="34" t="s">
        <v>2</v>
      </c>
      <c r="B22" s="12"/>
      <c r="C22" s="28" t="s">
        <v>29</v>
      </c>
    </row>
    <row r="23" spans="1:3" ht="12" customHeight="1" thickBot="1"/>
    <row r="24" spans="1:3" ht="21" customHeight="1" thickBot="1">
      <c r="A24" s="19" t="s">
        <v>22</v>
      </c>
      <c r="B24" s="20"/>
      <c r="C24" s="21" t="s">
        <v>8</v>
      </c>
    </row>
    <row r="25" spans="1:3" ht="21" customHeight="1" thickTop="1" thickBot="1">
      <c r="A25" s="41" t="s">
        <v>23</v>
      </c>
      <c r="B25" s="13"/>
      <c r="C25" s="42" t="s">
        <v>21</v>
      </c>
    </row>
    <row r="26" spans="1:3" s="45" customFormat="1" ht="18" customHeight="1">
      <c r="A26" s="43" t="s">
        <v>34</v>
      </c>
      <c r="B26" s="44"/>
      <c r="C26" s="44"/>
    </row>
    <row r="27" spans="1:3" s="45" customFormat="1" ht="18" customHeight="1" thickBot="1">
      <c r="A27" s="46" t="s">
        <v>39</v>
      </c>
      <c r="B27" s="47"/>
      <c r="C27" s="48"/>
    </row>
    <row r="28" spans="1:3" s="45" customFormat="1" ht="15.95" customHeight="1">
      <c r="A28" s="49" t="s">
        <v>30</v>
      </c>
      <c r="B28" s="50"/>
      <c r="C28" s="51"/>
    </row>
    <row r="29" spans="1:3" s="45" customFormat="1" ht="15.95" customHeight="1">
      <c r="A29" s="73"/>
      <c r="B29" s="69"/>
      <c r="C29" s="71"/>
    </row>
    <row r="30" spans="1:3" s="45" customFormat="1" ht="15.95" customHeight="1">
      <c r="A30" s="73"/>
      <c r="B30" s="69"/>
      <c r="C30" s="71"/>
    </row>
    <row r="31" spans="1:3" s="45" customFormat="1" ht="15.95" customHeight="1">
      <c r="A31" s="73"/>
      <c r="B31" s="69"/>
      <c r="C31" s="71"/>
    </row>
    <row r="32" spans="1:3" s="45" customFormat="1" ht="15.95" customHeight="1">
      <c r="A32" s="73"/>
      <c r="B32" s="69"/>
      <c r="C32" s="71"/>
    </row>
    <row r="33" spans="1:3" s="45" customFormat="1" ht="15.95" customHeight="1" thickBot="1">
      <c r="A33" s="74"/>
      <c r="B33" s="70"/>
      <c r="C33" s="72"/>
    </row>
    <row r="34" spans="1:3" s="45" customFormat="1" ht="18" customHeight="1">
      <c r="A34" s="43" t="s">
        <v>42</v>
      </c>
      <c r="B34" s="47"/>
      <c r="C34" s="48"/>
    </row>
    <row r="35" spans="1:3" s="45" customFormat="1" ht="18" customHeight="1">
      <c r="A35" s="43" t="s">
        <v>43</v>
      </c>
      <c r="B35" s="47"/>
      <c r="C35" s="48"/>
    </row>
    <row r="36" spans="1:3" s="45" customFormat="1" ht="31.5" customHeight="1" thickBot="1">
      <c r="A36" s="18"/>
    </row>
    <row r="37" spans="1:3" s="45" customFormat="1" ht="15.95" customHeight="1">
      <c r="A37" s="52" t="s">
        <v>37</v>
      </c>
      <c r="B37" s="53"/>
      <c r="C37" s="54"/>
    </row>
    <row r="38" spans="1:3" s="45" customFormat="1" ht="15.95" customHeight="1">
      <c r="A38" s="55" t="s">
        <v>31</v>
      </c>
      <c r="B38" s="56"/>
      <c r="C38" s="57"/>
    </row>
    <row r="39" spans="1:3" s="45" customFormat="1" ht="15.95" customHeight="1" thickBot="1">
      <c r="A39" s="58" t="s">
        <v>10</v>
      </c>
      <c r="B39" s="59"/>
      <c r="C39" s="60"/>
    </row>
    <row r="40" spans="1:3" s="45" customFormat="1" ht="15.95" customHeight="1">
      <c r="A40" s="61" t="s">
        <v>44</v>
      </c>
      <c r="B40" s="62">
        <f>B10</f>
        <v>0</v>
      </c>
      <c r="C40" s="76">
        <f>B9</f>
        <v>0</v>
      </c>
    </row>
    <row r="41" spans="1:3" s="45" customFormat="1" ht="15.95" customHeight="1">
      <c r="A41" s="63"/>
      <c r="B41" s="64">
        <f>C5</f>
        <v>0</v>
      </c>
      <c r="C41" s="65"/>
    </row>
    <row r="42" spans="1:3">
      <c r="A42" s="66"/>
      <c r="B42" s="67"/>
      <c r="C42" s="68"/>
    </row>
  </sheetData>
  <sheetProtection password="CB5D" sheet="1" objects="1" scenarios="1"/>
  <protectedRanges>
    <protectedRange sqref="B14:B16 B19:B22 B25 C3 C5 B8:B11" name="範囲1"/>
  </protectedRanges>
  <mergeCells count="1">
    <mergeCell ref="A2:C2"/>
  </mergeCells>
  <phoneticPr fontId="1"/>
  <conditionalFormatting sqref="B14">
    <cfRule type="cellIs" dxfId="79" priority="14" stopIfTrue="1" operator="greaterThan">
      <formula>1</formula>
    </cfRule>
  </conditionalFormatting>
  <conditionalFormatting sqref="B19">
    <cfRule type="containsBlanks" dxfId="78" priority="11" stopIfTrue="1">
      <formula>LEN(TRIM(B19))=0</formula>
    </cfRule>
    <cfRule type="containsBlanks" dxfId="77" priority="12" stopIfTrue="1">
      <formula>LEN(TRIM(B19))=0</formula>
    </cfRule>
  </conditionalFormatting>
  <conditionalFormatting sqref="B20:B22">
    <cfRule type="containsBlanks" dxfId="76" priority="10" stopIfTrue="1">
      <formula>LEN(TRIM(B20))=0</formula>
    </cfRule>
  </conditionalFormatting>
  <conditionalFormatting sqref="B8">
    <cfRule type="containsText" dxfId="75" priority="6" stopIfTrue="1" operator="containsText" text="差し替え">
      <formula>NOT(ISERROR(SEARCH("差し替え",B8)))</formula>
    </cfRule>
    <cfRule type="containsText" dxfId="74" priority="7" stopIfTrue="1" operator="containsText" text="修正">
      <formula>NOT(ISERROR(SEARCH("修正",B8)))</formula>
    </cfRule>
  </conditionalFormatting>
  <conditionalFormatting sqref="B15:B16">
    <cfRule type="cellIs" dxfId="73" priority="1" stopIfTrue="1" operator="equal">
      <formula>"なし"</formula>
    </cfRule>
    <cfRule type="cellIs" dxfId="72" priority="2" stopIfTrue="1" operator="equal">
      <formula>"あり"</formula>
    </cfRule>
  </conditionalFormatting>
  <dataValidations count="14">
    <dataValidation type="date" imeMode="disabled" operator="greaterThanOrEqual" allowBlank="1" showInputMessage="1" showErrorMessage="1" errorTitle="履行期間（終了）" error="変更後の履行期間を西暦で記入してください_x000a_例：2012/4/1" promptTitle="履行期間（終了）" prompt="変更後の履行期間を西暦で記入してください_x000a_例：2012/4/1" sqref="B14">
      <formula1>36892</formula1>
    </dataValidation>
    <dataValidation type="date" imeMode="disabled" operator="greaterThanOrEqual" allowBlank="1" showInputMessage="1" showErrorMessage="1" errorTitle="基礎チェック実施日" error="国土交通省チェックシステムによる基礎チェック実施日を西暦で記入してください_x000a_例：2012/4/1" promptTitle="基礎チェック実施日" prompt="国土交通省チェックシステムによる基礎チェック実施日を西暦で記入してください_x000a_例：2012/4/1" sqref="B25">
      <formula1>36892</formula1>
    </dataValidation>
    <dataValidation type="custom" imeMode="disabled" allowBlank="1" showInputMessage="1" showErrorMessage="1" errorTitle="電話番号" error="電話番号を入力してください。_x000a_区切りはハイフン(-)で入れてください。" promptTitle="電話番号" prompt="担当者への連絡に使用する電話番号を入力してください。_x000a_区切りはハイフン(-)で入れてください。" sqref="B21">
      <formula1>AND(AND(LEFT(B21,1)="0",FIND("-",B21)&gt;=3),FIND("-",B21,7)&gt;=7)</formula1>
    </dataValidation>
    <dataValidation type="custom" imeMode="disabled" allowBlank="1" showInputMessage="1" showErrorMessage="1" errorTitle="メールアドレス" error="担当者への連絡に使用するメールアドレスを入力してください" promptTitle="メールアドレス" prompt="担当者への連絡に使用するメールアドレスを入力してください" sqref="B22">
      <formula1>FIND("@",B22)&gt;=2</formula1>
    </dataValidation>
    <dataValidation imeMode="disabled" allowBlank="1" showInputMessage="1" showErrorMessage="1" errorTitle="契約番号が正しくありません" error="栃木県発注の物件の場合_x000a_　契約番号は設計書の鑑に記載されている_x000a_　番号から「－」を除いた９桁を入力する。_x000a_　例：「129-010013」の場合、_x000a_　　　　「129010013」を入力する_x000a_企業局発注物件の場合_x000a_　９桁の数列の先頭に「K」を付けてください。_x000a_道路公社発注の物件の場合_x000a_　設計書コードをそのまま入力してください。" promptTitle="契約番号" prompt="栃木県発注の物件の場合_x000a_　契約番号は設計書の鑑に記載されている_x000a_　番号から「－」を除いた９桁を入力する。_x000a_　例：「129-010013」の場合、_x000a_　　　　「129010013」を入力する_x000a_企業局発注物件の場合_x000a_　９桁の数列の先頭に「K」を付けてください。_x000a_道路公社発注の物件の場合_x000a_　設計書コードをそのまま入力してください。" sqref="B10"/>
    <dataValidation type="date" imeMode="disabled" operator="greaterThanOrEqual" allowBlank="1" showInputMessage="1" showErrorMessage="1" errorTitle="依頼日" error="依頼日を西暦で記入してください_x000a_例：2012/4/1" promptTitle="依頼日" prompt="依頼日を西暦で記入してください_x000a_例：2012/4/1" sqref="C3">
      <formula1>36892</formula1>
    </dataValidation>
    <dataValidation type="textLength" imeMode="on" operator="greaterThanOrEqual" allowBlank="1" showInputMessage="1" showErrorMessage="1" errorTitle="会社名" error="会社名を入力してください" promptTitle="会社名" prompt="会社名を入力してください" sqref="C5">
      <formula1>1</formula1>
    </dataValidation>
    <dataValidation type="textLength" imeMode="on" operator="greaterThanOrEqual" allowBlank="1" showInputMessage="1" showErrorMessage="1" errorTitle="委託業務の名称" error="委託業務の名称をそのまま入れてください。_x000a_改行は入れないでください。" promptTitle="委託業務の名称" prompt="委託業務の名称をそのまま入れてください。_x000a_改行は入れないでください。" sqref="B11">
      <formula1>1</formula1>
    </dataValidation>
    <dataValidation type="list" showInputMessage="1" showErrorMessage="1" errorTitle="地質・土質調査" error="地質・土質調査の有無に変更ががある場合は「あり、なし」を選択してください_x000a_（色が反転します）_x000a_変更がない場合は空欄を選択してください" promptTitle="地質・土質調査" prompt="地質・土質調査の有無に変更ががある場合は「あり、なし」を選択してください_x000a_（色が反転します）_x000a_変更がない場合は空欄を選択してください" sqref="B16">
      <formula1>有無空</formula1>
    </dataValidation>
    <dataValidation type="list" showInputMessage="1" showErrorMessage="1" errorTitle="３級基準点測量" error="３級基準点測量の有無に変更ががある場合は「あり、なし」を選択してください_x000a_（色が反転します）_x000a_変更がない場合は空欄を選択してください" promptTitle="３級基準点測量" prompt="３級基準点測量の有無に変更ががある場合は「あり、なし」を選択してください_x000a_（色が反転します）_x000a_変更がない場合は空欄を選択してください" sqref="B15">
      <formula1>有無空</formula1>
    </dataValidation>
    <dataValidation type="whole" imeMode="disabled" operator="greaterThanOrEqual" showInputMessage="1" showErrorMessage="1" errorTitle="CDの枚数" error="登録するCDの枚数を記入してください。" promptTitle="登録するCDの枚数" prompt="登録するCDの枚数を記入してください。" sqref="B9">
      <formula1>1</formula1>
    </dataValidation>
    <dataValidation type="list" imeMode="disabled" showInputMessage="1" showErrorMessage="1" errorTitle="新規・修正・差し替え" error="新規・修正・差し替えを選択してください" promptTitle="新規・修正・差し替え" prompt="新規・修正・差し替えを選択してください" sqref="B8">
      <formula1>依頼内容</formula1>
    </dataValidation>
    <dataValidation allowBlank="1" sqref="B27:B35"/>
    <dataValidation imeMode="on" allowBlank="1" showInputMessage="1" showErrorMessage="1" sqref="B19 B20"/>
  </dataValidations>
  <pageMargins left="1.18" right="1.18" top="0.59" bottom="0.61" header="0.3" footer="0.3"/>
  <pageSetup paperSize="9"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C23"/>
  <sheetViews>
    <sheetView workbookViewId="0">
      <selection activeCell="B26" sqref="B26"/>
    </sheetView>
  </sheetViews>
  <sheetFormatPr defaultRowHeight="13.5"/>
  <cols>
    <col min="1" max="1" width="33.125" customWidth="1"/>
    <col min="2" max="2" width="11.5" customWidth="1"/>
    <col min="3" max="3" width="15.125" customWidth="1"/>
  </cols>
  <sheetData>
    <row r="1" spans="1:3">
      <c r="A1" s="1"/>
      <c r="B1" t="s">
        <v>12</v>
      </c>
      <c r="C1" t="s">
        <v>19</v>
      </c>
    </row>
    <row r="2" spans="1:3">
      <c r="A2" s="1"/>
      <c r="B2" t="s">
        <v>13</v>
      </c>
      <c r="C2" t="s">
        <v>20</v>
      </c>
    </row>
    <row r="3" spans="1:3">
      <c r="A3" s="1"/>
      <c r="C3" t="s">
        <v>36</v>
      </c>
    </row>
    <row r="4" spans="1:3">
      <c r="A4" s="1"/>
    </row>
    <row r="5" spans="1:3">
      <c r="A5" s="1"/>
    </row>
    <row r="6" spans="1:3">
      <c r="A6" s="1"/>
    </row>
    <row r="7" spans="1:3">
      <c r="A7" s="1"/>
    </row>
    <row r="8" spans="1:3">
      <c r="A8" s="1"/>
    </row>
    <row r="9" spans="1:3">
      <c r="A9" s="1"/>
    </row>
    <row r="10" spans="1:3">
      <c r="A10" s="1"/>
    </row>
    <row r="11" spans="1:3">
      <c r="A11" s="1"/>
    </row>
    <row r="12" spans="1:3">
      <c r="A12" s="1"/>
    </row>
    <row r="13" spans="1:3">
      <c r="A13" s="1"/>
    </row>
    <row r="14" spans="1:3">
      <c r="A14" s="1"/>
    </row>
    <row r="15" spans="1:3">
      <c r="A15" s="1"/>
    </row>
    <row r="16" spans="1:3">
      <c r="A16" s="1"/>
    </row>
    <row r="17" spans="1:1">
      <c r="A17" s="1"/>
    </row>
    <row r="18" spans="1:1">
      <c r="A18" s="1"/>
    </row>
    <row r="19" spans="1:1">
      <c r="A19" s="1"/>
    </row>
    <row r="20" spans="1:1">
      <c r="A20" s="1"/>
    </row>
    <row r="21" spans="1:1">
      <c r="A21" s="1"/>
    </row>
    <row r="22" spans="1:1">
      <c r="A22" s="1"/>
    </row>
    <row r="23" spans="1:1">
      <c r="A23" s="1"/>
    </row>
  </sheetData>
  <sheetProtection selectLockedCells="1" selectUnlockedCells="1"/>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G49"/>
  <sheetViews>
    <sheetView showGridLines="0" zoomScale="70" zoomScaleNormal="70" workbookViewId="0">
      <selection activeCell="AD3" sqref="AD3"/>
    </sheetView>
  </sheetViews>
  <sheetFormatPr defaultRowHeight="11.25"/>
  <cols>
    <col min="1" max="1" width="15.625" style="79" customWidth="1"/>
    <col min="2" max="2" width="11.625" style="79" customWidth="1"/>
    <col min="3" max="18" width="2.25" style="79" customWidth="1"/>
    <col min="19" max="45" width="1.375" style="79" customWidth="1"/>
    <col min="46" max="46" width="4.125" style="79" customWidth="1"/>
    <col min="47" max="73" width="1.375" style="79" customWidth="1"/>
    <col min="74" max="74" width="4" style="79" customWidth="1"/>
    <col min="75" max="101" width="1.375" style="79" customWidth="1"/>
    <col min="102" max="102" width="4" style="79" customWidth="1"/>
    <col min="103" max="129" width="1.375" style="79" customWidth="1"/>
    <col min="130" max="130" width="4" style="79" customWidth="1"/>
    <col min="131" max="157" width="1.375" style="79" customWidth="1"/>
    <col min="158" max="158" width="4" style="79" customWidth="1"/>
    <col min="159" max="185" width="1.375" style="79" customWidth="1"/>
    <col min="186" max="186" width="4" style="79" customWidth="1"/>
    <col min="187" max="213" width="1.375" style="79" customWidth="1"/>
    <col min="214" max="214" width="4" style="79" customWidth="1"/>
    <col min="215" max="241" width="1.375" style="79" customWidth="1"/>
    <col min="242" max="242" width="4" style="79" customWidth="1"/>
    <col min="243" max="16384" width="9" style="79"/>
  </cols>
  <sheetData>
    <row r="1" spans="1:215">
      <c r="A1" s="79" t="s">
        <v>99</v>
      </c>
    </row>
    <row r="2" spans="1:215">
      <c r="A2" s="79" t="s">
        <v>0</v>
      </c>
      <c r="B2" s="79" t="str">
        <f>IF(Sheet1!$B$10&lt;&gt;"",UPPER(Sheet1!$B$10),"")</f>
        <v/>
      </c>
      <c r="C2" s="79" t="s">
        <v>119</v>
      </c>
    </row>
    <row r="3" spans="1:215">
      <c r="A3" s="79" t="s">
        <v>80</v>
      </c>
      <c r="B3" s="80" t="str">
        <f>IF(OR(Sheet1!$B$14&lt;&gt;"",Sheet1!$B$15&lt;&gt;"",Sheet1!$B$16&lt;&gt;""),"%","")</f>
        <v/>
      </c>
    </row>
    <row r="4" spans="1:215">
      <c r="A4" s="79" t="s">
        <v>81</v>
      </c>
      <c r="B4" s="80" t="str">
        <f>IF(B2&lt;&gt;"",B2&amp;B3,"")</f>
        <v/>
      </c>
      <c r="C4" s="79" t="s">
        <v>118</v>
      </c>
    </row>
    <row r="6" spans="1:215">
      <c r="A6" s="79" t="s">
        <v>82</v>
      </c>
    </row>
    <row r="7" spans="1:215">
      <c r="A7" s="86" t="s">
        <v>106</v>
      </c>
      <c r="C7" s="81">
        <v>1</v>
      </c>
      <c r="D7" s="81">
        <v>2</v>
      </c>
      <c r="E7" s="81">
        <v>3</v>
      </c>
      <c r="F7" s="81">
        <v>4</v>
      </c>
      <c r="G7" s="81">
        <v>5</v>
      </c>
      <c r="H7" s="81">
        <v>6</v>
      </c>
      <c r="I7" s="81">
        <v>7</v>
      </c>
      <c r="J7" s="81">
        <v>8</v>
      </c>
      <c r="K7" s="81">
        <v>9</v>
      </c>
      <c r="L7" s="81">
        <v>10</v>
      </c>
      <c r="M7" s="81">
        <v>11</v>
      </c>
      <c r="N7" s="81">
        <v>12</v>
      </c>
      <c r="O7" s="81">
        <v>13</v>
      </c>
      <c r="P7" s="81">
        <v>14</v>
      </c>
      <c r="Q7" s="81">
        <v>15</v>
      </c>
      <c r="R7" s="81">
        <v>16</v>
      </c>
    </row>
    <row r="8" spans="1:215">
      <c r="A8" s="86" t="s">
        <v>110</v>
      </c>
      <c r="B8" s="80"/>
      <c r="C8" s="81" t="str">
        <f>MID($B$4,C7,1)</f>
        <v/>
      </c>
      <c r="D8" s="81" t="str">
        <f t="shared" ref="D8:Q8" si="0">MID($B$4,D7,1)</f>
        <v/>
      </c>
      <c r="E8" s="81" t="str">
        <f t="shared" si="0"/>
        <v/>
      </c>
      <c r="F8" s="81" t="str">
        <f t="shared" si="0"/>
        <v/>
      </c>
      <c r="G8" s="81" t="str">
        <f t="shared" si="0"/>
        <v/>
      </c>
      <c r="H8" s="81" t="str">
        <f t="shared" si="0"/>
        <v/>
      </c>
      <c r="I8" s="81" t="str">
        <f t="shared" si="0"/>
        <v/>
      </c>
      <c r="J8" s="81" t="str">
        <f t="shared" si="0"/>
        <v/>
      </c>
      <c r="K8" s="81" t="str">
        <f t="shared" si="0"/>
        <v/>
      </c>
      <c r="L8" s="81" t="str">
        <f t="shared" si="0"/>
        <v/>
      </c>
      <c r="M8" s="81" t="str">
        <f t="shared" si="0"/>
        <v/>
      </c>
      <c r="N8" s="81" t="str">
        <f t="shared" si="0"/>
        <v/>
      </c>
      <c r="O8" s="81" t="str">
        <f t="shared" si="0"/>
        <v/>
      </c>
      <c r="P8" s="81" t="str">
        <f t="shared" si="0"/>
        <v/>
      </c>
      <c r="Q8" s="81" t="str">
        <f t="shared" si="0"/>
        <v/>
      </c>
      <c r="R8" s="81" t="str">
        <f>MID($B$4,R7,1)</f>
        <v/>
      </c>
    </row>
    <row r="9" spans="1:215">
      <c r="A9" s="86" t="s">
        <v>111</v>
      </c>
      <c r="C9" s="81">
        <f>IF(C8="",0,IF(OR(C8="-",C8="."),IF(C8="-",36,37),IF(OR(C8=" ",C8="$"),IF(C8=" ",38,39),IF(OR(C8="/",C8="+"),IF(C8="/",40,41),IF(OR(C8="%",C8="*"),IF(C8="%",42,43),IF(AND(CODE(C8)&gt;=65,CODE(C8)&lt;=90),CODE(C8)-55,VALUE(C8)))))))</f>
        <v>0</v>
      </c>
      <c r="D9" s="81">
        <f t="shared" ref="D9:Q9" si="1">IF(D8="",0,IF(OR(D8="-",D8="."),IF(D8="-",36,37),IF(OR(D8=" ",D8="$"),IF(D8=" ",38,39),IF(OR(D8="/",D8="+"),IF(D8="/",40,41),IF(OR(D8="%",D8="*"),IF(D8="%",42,43),IF(AND(CODE(D8)&gt;=65,CODE(D8)&lt;=90),CODE(D8)-55,VALUE(D8)))))))</f>
        <v>0</v>
      </c>
      <c r="E9" s="81">
        <f t="shared" si="1"/>
        <v>0</v>
      </c>
      <c r="F9" s="81">
        <f t="shared" si="1"/>
        <v>0</v>
      </c>
      <c r="G9" s="81">
        <f t="shared" si="1"/>
        <v>0</v>
      </c>
      <c r="H9" s="81">
        <f t="shared" si="1"/>
        <v>0</v>
      </c>
      <c r="I9" s="81">
        <f t="shared" si="1"/>
        <v>0</v>
      </c>
      <c r="J9" s="81">
        <f t="shared" si="1"/>
        <v>0</v>
      </c>
      <c r="K9" s="81">
        <f t="shared" si="1"/>
        <v>0</v>
      </c>
      <c r="L9" s="81">
        <f t="shared" si="1"/>
        <v>0</v>
      </c>
      <c r="M9" s="81">
        <f t="shared" si="1"/>
        <v>0</v>
      </c>
      <c r="N9" s="81">
        <f t="shared" si="1"/>
        <v>0</v>
      </c>
      <c r="O9" s="81">
        <f t="shared" si="1"/>
        <v>0</v>
      </c>
      <c r="P9" s="81">
        <f t="shared" si="1"/>
        <v>0</v>
      </c>
      <c r="Q9" s="81">
        <f t="shared" si="1"/>
        <v>0</v>
      </c>
      <c r="R9" s="81">
        <f>IF(R8="",0,IF(OR(R8="-",R8="."),IF(R8="-",36,37),IF(OR(R8=" ",R8="$"),IF(R8=" ",38,39),IF(OR(R8="/",R8="+"),IF(R8="/",40,41),IF(OR(R8="%",R8="*"),IF(R8="%",42,43),IF(AND(CODE(R8)&gt;=65,CODE(R8)&lt;=90),CODE(R8)-55,VALUE(R8)))))))</f>
        <v>0</v>
      </c>
    </row>
    <row r="10" spans="1:215">
      <c r="A10" s="86" t="s">
        <v>112</v>
      </c>
      <c r="B10" s="79">
        <f>SUM(C9:Q9)</f>
        <v>0</v>
      </c>
    </row>
    <row r="11" spans="1:215">
      <c r="A11" s="86" t="s">
        <v>113</v>
      </c>
      <c r="B11" s="79">
        <f>MOD(B10,43)</f>
        <v>0</v>
      </c>
    </row>
    <row r="12" spans="1:215">
      <c r="A12" s="86" t="s">
        <v>114</v>
      </c>
      <c r="B12" s="80">
        <f>IF(OR(B11=36,B11=37),IF(B11=36,"-","."),IF(OR(B11=38,B11=39),IF(B11=38," ","$"),IF(OR(B11=40,B11=41),IF(B11=40,"/","+"),IF(OR(B11=42,B11=43),IF(B11=42,"%","*"),IF(AND(B11&gt;=10,B11&lt;=35),CHAR(B11+55),B11)))))</f>
        <v>0</v>
      </c>
    </row>
    <row r="14" spans="1:215">
      <c r="A14" s="79" t="s">
        <v>88</v>
      </c>
      <c r="B14" s="80" t="str">
        <f>IF(B4="","","*"&amp;B4&amp;B12&amp; "*")</f>
        <v/>
      </c>
    </row>
    <row r="15" spans="1:215">
      <c r="A15" s="86" t="s">
        <v>105</v>
      </c>
      <c r="B15" s="80"/>
    </row>
    <row r="16" spans="1:215">
      <c r="A16" s="86" t="s">
        <v>107</v>
      </c>
      <c r="C16" s="81"/>
      <c r="S16" s="79">
        <v>1</v>
      </c>
      <c r="AU16" s="79">
        <v>2</v>
      </c>
      <c r="BW16" s="79">
        <v>3</v>
      </c>
      <c r="CY16" s="79">
        <v>4</v>
      </c>
      <c r="EA16" s="79">
        <v>5</v>
      </c>
      <c r="FC16" s="79">
        <v>6</v>
      </c>
      <c r="GE16" s="79">
        <v>7</v>
      </c>
      <c r="HG16" s="79">
        <v>8</v>
      </c>
    </row>
    <row r="17" spans="1:241">
      <c r="A17" s="86" t="s">
        <v>108</v>
      </c>
      <c r="S17" s="81" t="str">
        <f>MID(B14,S16,1)</f>
        <v/>
      </c>
      <c r="AU17" s="81" t="str">
        <f>MID(B14,AU16,1)</f>
        <v/>
      </c>
      <c r="BW17" s="81" t="str">
        <f>MID(B14,BW16,1)</f>
        <v/>
      </c>
      <c r="CY17" s="81" t="str">
        <f>MID(B14,CY16,1)</f>
        <v/>
      </c>
      <c r="EA17" s="81" t="str">
        <f>MID(B14,EA16,1)</f>
        <v/>
      </c>
      <c r="FC17" s="81" t="str">
        <f>MID(B14,FC16,1)</f>
        <v/>
      </c>
      <c r="GE17" s="81" t="str">
        <f>MID(B14,GE16,1)</f>
        <v/>
      </c>
      <c r="HG17" s="81" t="str">
        <f>MID(B14,HG16,1)</f>
        <v/>
      </c>
    </row>
    <row r="18" spans="1:241" ht="11.25" customHeight="1">
      <c r="A18" s="86" t="s">
        <v>109</v>
      </c>
      <c r="S18" s="77" t="str">
        <f>IF(S17="","",VLOOKUP("~"&amp;S17,CODE39!$A$2:'CODE39'!$AB$45,2,FALSE))</f>
        <v/>
      </c>
      <c r="T18" s="77" t="str">
        <f>IF(S17="","",VLOOKUP("~"&amp;S17,CODE39!$A$2:'CODE39'!$AB$45,3,FALSE))</f>
        <v/>
      </c>
      <c r="U18" s="77" t="str">
        <f>IF(S17="","",VLOOKUP("~"&amp;S17,CODE39!$A$2:'CODE39'!$AB$45,4,FALSE))</f>
        <v/>
      </c>
      <c r="V18" s="77" t="str">
        <f>IF(S17="","",VLOOKUP("~"&amp;S17,CODE39!$A$2:'CODE39'!$AB$45,5,FALSE))</f>
        <v/>
      </c>
      <c r="W18" s="77" t="str">
        <f>IF(S17="","",VLOOKUP("~"&amp;S17,CODE39!$A$2:'CODE39'!$AB$45,6,FALSE))</f>
        <v/>
      </c>
      <c r="X18" s="77" t="str">
        <f>IF(S17="","",VLOOKUP("~"&amp;S17,CODE39!$A$2:'CODE39'!$AB$45,7,FALSE))</f>
        <v/>
      </c>
      <c r="Y18" s="77" t="str">
        <f>IF(S17="","",VLOOKUP("~"&amp;S17,CODE39!$A$2:'CODE39'!$AB$45,8,FALSE))</f>
        <v/>
      </c>
      <c r="Z18" s="77" t="str">
        <f>IF(S17="","",VLOOKUP("~"&amp;S17,CODE39!$A$2:'CODE39'!$AB$45,9,FALSE))</f>
        <v/>
      </c>
      <c r="AA18" s="77" t="str">
        <f>IF(S17="","",VLOOKUP("~"&amp;S17,CODE39!$A$2:'CODE39'!$AB$45,10,FALSE))</f>
        <v/>
      </c>
      <c r="AB18" s="77" t="str">
        <f>IF(S17="","",VLOOKUP("~"&amp;S17,CODE39!$A$2:'CODE39'!$AB$45,11,FALSE))</f>
        <v/>
      </c>
      <c r="AC18" s="77" t="str">
        <f>IF(S17="","",VLOOKUP("~"&amp;S17,CODE39!$A$2:'CODE39'!$AB$45,12,FALSE))</f>
        <v/>
      </c>
      <c r="AD18" s="77" t="str">
        <f>IF(S17="","",VLOOKUP("~"&amp;S17,CODE39!$A$2:'CODE39'!$AB$45,13,FALSE))</f>
        <v/>
      </c>
      <c r="AE18" s="77" t="str">
        <f>IF(S17="","",VLOOKUP("~"&amp;S17,CODE39!$A$2:'CODE39'!$AB$45,14,FALSE))</f>
        <v/>
      </c>
      <c r="AF18" s="77" t="str">
        <f>IF(S17="","",VLOOKUP("~"&amp;S17,CODE39!$A$2:'CODE39'!$AB$45,15,FALSE))</f>
        <v/>
      </c>
      <c r="AG18" s="77" t="str">
        <f>IF(S17="","",VLOOKUP("~"&amp;S17,CODE39!$A$2:'CODE39'!$AB$45,16,FALSE))</f>
        <v/>
      </c>
      <c r="AH18" s="77" t="str">
        <f>IF(S17="","",VLOOKUP("~"&amp;S17,CODE39!$A$2:'CODE39'!$AB$45,17,FALSE))</f>
        <v/>
      </c>
      <c r="AI18" s="77" t="str">
        <f>IF(S17="","",VLOOKUP("~"&amp;S17,CODE39!$A$2:'CODE39'!$AB$45,18,FALSE))</f>
        <v/>
      </c>
      <c r="AJ18" s="77" t="str">
        <f>IF(S17="","",VLOOKUP("~"&amp;S17,CODE39!$A$2:'CODE39'!$AB$45,19,FALSE))</f>
        <v/>
      </c>
      <c r="AK18" s="77" t="str">
        <f>IF(S17="","",VLOOKUP("~"&amp;S17,CODE39!$A$2:'CODE39'!$AB$45,20,FALSE))</f>
        <v/>
      </c>
      <c r="AL18" s="77" t="str">
        <f>IF(S17="","",VLOOKUP("~"&amp;S17,CODE39!$A$2:'CODE39'!$AB$45,21,FALSE))</f>
        <v/>
      </c>
      <c r="AM18" s="77" t="str">
        <f>IF(S17="","",VLOOKUP("~"&amp;S17,CODE39!$A$2:'CODE39'!$AB$45,22,FALSE))</f>
        <v/>
      </c>
      <c r="AN18" s="77" t="str">
        <f>IF(S17="","",VLOOKUP("~"&amp;S17,CODE39!$A$2:'CODE39'!$AB$45,23,FALSE))</f>
        <v/>
      </c>
      <c r="AO18" s="77" t="str">
        <f>IF(S17="","",VLOOKUP("~"&amp;S17,CODE39!$A$2:'CODE39'!$AB$45,24,FALSE))</f>
        <v/>
      </c>
      <c r="AP18" s="77" t="str">
        <f>IF(S17="","",VLOOKUP("~"&amp;S17,CODE39!$A$2:'CODE39'!$AB$45,25,FALSE))</f>
        <v/>
      </c>
      <c r="AQ18" s="77" t="str">
        <f>IF(S17="","",VLOOKUP("~"&amp;S17,CODE39!$A$2:'CODE39'!$AB$45,26,FALSE))</f>
        <v/>
      </c>
      <c r="AR18" s="77" t="str">
        <f>IF(S17="","",VLOOKUP("~"&amp;S17,CODE39!$A$2:'CODE39'!$AB$45,27,FALSE))</f>
        <v/>
      </c>
      <c r="AS18" s="77" t="str">
        <f>IF(S17="","",VLOOKUP("~"&amp;S17,CODE39!$A$2:'CODE39'!$AB$45,28,FALSE))</f>
        <v/>
      </c>
      <c r="AU18" s="77" t="str">
        <f>IF(AU17="","",VLOOKUP("~"&amp;AU17,CODE39!$A$2:'CODE39'!$AB$45,2,FALSE))</f>
        <v/>
      </c>
      <c r="AV18" s="77" t="str">
        <f>IF(AU17="","",VLOOKUP("~"&amp;AU17,CODE39!$A$2:'CODE39'!$AB$45,3,FALSE))</f>
        <v/>
      </c>
      <c r="AW18" s="77" t="str">
        <f>IF(AU17="","",VLOOKUP("~"&amp;AU17,CODE39!$A$2:'CODE39'!$AB$45,4,FALSE))</f>
        <v/>
      </c>
      <c r="AX18" s="77" t="str">
        <f>IF(AU17="","",VLOOKUP("~"&amp;AU17,CODE39!$A$2:'CODE39'!$AB$45,5,FALSE))</f>
        <v/>
      </c>
      <c r="AY18" s="77" t="str">
        <f>IF(AU17="","",VLOOKUP("~"&amp;AU17,CODE39!$A$2:'CODE39'!$AB$45,6,FALSE))</f>
        <v/>
      </c>
      <c r="AZ18" s="77" t="str">
        <f>IF(AU17="","",VLOOKUP("~"&amp;AU17,CODE39!$A$2:'CODE39'!$AB$45,7,FALSE))</f>
        <v/>
      </c>
      <c r="BA18" s="77" t="str">
        <f>IF(AU17="","",VLOOKUP("~"&amp;AU17,CODE39!$A$2:'CODE39'!$AB$45,8,FALSE))</f>
        <v/>
      </c>
      <c r="BB18" s="77" t="str">
        <f>IF(AU17="","",VLOOKUP("~"&amp;AU17,CODE39!$A$2:'CODE39'!$AB$45,9,FALSE))</f>
        <v/>
      </c>
      <c r="BC18" s="77" t="str">
        <f>IF(AU17="","",VLOOKUP("~"&amp;AU17,CODE39!$A$2:'CODE39'!$AB$45,10,FALSE))</f>
        <v/>
      </c>
      <c r="BD18" s="77" t="str">
        <f>IF(AU17="","",VLOOKUP("~"&amp;AU17,CODE39!$A$2:'CODE39'!$AB$45,11,FALSE))</f>
        <v/>
      </c>
      <c r="BE18" s="77" t="str">
        <f>IF(AU17="","",VLOOKUP("~"&amp;AU17,CODE39!$A$2:'CODE39'!$AB$45,12,FALSE))</f>
        <v/>
      </c>
      <c r="BF18" s="77" t="str">
        <f>IF(AU17="","",VLOOKUP("~"&amp;AU17,CODE39!$A$2:'CODE39'!$AB$45,13,FALSE))</f>
        <v/>
      </c>
      <c r="BG18" s="77" t="str">
        <f>IF(AU17="","",VLOOKUP("~"&amp;AU17,CODE39!$A$2:'CODE39'!$AB$45,14,FALSE))</f>
        <v/>
      </c>
      <c r="BH18" s="77" t="str">
        <f>IF(AU17="","",VLOOKUP("~"&amp;AU17,CODE39!$A$2:'CODE39'!$AB$45,15,FALSE))</f>
        <v/>
      </c>
      <c r="BI18" s="77" t="str">
        <f>IF(AU17="","",VLOOKUP("~"&amp;AU17,CODE39!$A$2:'CODE39'!$AB$45,16,FALSE))</f>
        <v/>
      </c>
      <c r="BJ18" s="77" t="str">
        <f>IF(AU17="","",VLOOKUP("~"&amp;AU17,CODE39!$A$2:'CODE39'!$AB$45,17,FALSE))</f>
        <v/>
      </c>
      <c r="BK18" s="77" t="str">
        <f>IF(AU17="","",VLOOKUP("~"&amp;AU17,CODE39!$A$2:'CODE39'!$AB$45,18,FALSE))</f>
        <v/>
      </c>
      <c r="BL18" s="77" t="str">
        <f>IF(AU17="","",VLOOKUP("~"&amp;AU17,CODE39!$A$2:'CODE39'!$AB$45,19,FALSE))</f>
        <v/>
      </c>
      <c r="BM18" s="77" t="str">
        <f>IF(AU17="","",VLOOKUP("~"&amp;AU17,CODE39!$A$2:'CODE39'!$AB$45,20,FALSE))</f>
        <v/>
      </c>
      <c r="BN18" s="77" t="str">
        <f>IF(AU17="","",VLOOKUP("~"&amp;AU17,CODE39!$A$2:'CODE39'!$AB$45,21,FALSE))</f>
        <v/>
      </c>
      <c r="BO18" s="77" t="str">
        <f>IF(AU17="","",VLOOKUP("~"&amp;AU17,CODE39!$A$2:'CODE39'!$AB$45,22,FALSE))</f>
        <v/>
      </c>
      <c r="BP18" s="77" t="str">
        <f>IF(AU17="","",VLOOKUP("~"&amp;AU17,CODE39!$A$2:'CODE39'!$AB$45,23,FALSE))</f>
        <v/>
      </c>
      <c r="BQ18" s="77" t="str">
        <f>IF(AU17="","",VLOOKUP("~"&amp;AU17,CODE39!$A$2:'CODE39'!$AB$45,24,FALSE))</f>
        <v/>
      </c>
      <c r="BR18" s="77" t="str">
        <f>IF(AU17="","",VLOOKUP("~"&amp;AU17,CODE39!$A$2:'CODE39'!$AB$45,25,FALSE))</f>
        <v/>
      </c>
      <c r="BS18" s="77" t="str">
        <f>IF(AU17="","",VLOOKUP("~"&amp;AU17,CODE39!$A$2:'CODE39'!$AB$45,26,FALSE))</f>
        <v/>
      </c>
      <c r="BT18" s="77" t="str">
        <f>IF(AU17="","",VLOOKUP("~"&amp;AU17,CODE39!$A$2:'CODE39'!$AB$45,27,FALSE))</f>
        <v/>
      </c>
      <c r="BU18" s="77" t="str">
        <f>IF(AU17="","",VLOOKUP("~"&amp;AU17,CODE39!$A$2:'CODE39'!$AB$45,28,FALSE))</f>
        <v/>
      </c>
      <c r="BW18" s="77" t="str">
        <f>IF(BW17="","",VLOOKUP("~"&amp;BW17,CODE39!$A$2:'CODE39'!$AB$45,2,FALSE))</f>
        <v/>
      </c>
      <c r="BX18" s="77" t="str">
        <f>IF(BW17="","",VLOOKUP("~"&amp;BW17,CODE39!$A$2:'CODE39'!$AB$45,3,FALSE))</f>
        <v/>
      </c>
      <c r="BY18" s="77" t="str">
        <f>IF(BW17="","",VLOOKUP("~"&amp;BW17,CODE39!$A$2:'CODE39'!$AB$45,4,FALSE))</f>
        <v/>
      </c>
      <c r="BZ18" s="77" t="str">
        <f>IF(BW17="","",VLOOKUP("~"&amp;BW17,CODE39!$A$2:'CODE39'!$AB$45,5,FALSE))</f>
        <v/>
      </c>
      <c r="CA18" s="77" t="str">
        <f>IF(BW17="","",VLOOKUP("~"&amp;BW17,CODE39!$A$2:'CODE39'!$AB$45,6,FALSE))</f>
        <v/>
      </c>
      <c r="CB18" s="77" t="str">
        <f>IF(BW17="","",VLOOKUP("~"&amp;BW17,CODE39!$A$2:'CODE39'!$AB$45,7,FALSE))</f>
        <v/>
      </c>
      <c r="CC18" s="77" t="str">
        <f>IF(BW17="","",VLOOKUP("~"&amp;BW17,CODE39!$A$2:'CODE39'!$AB$45,8,FALSE))</f>
        <v/>
      </c>
      <c r="CD18" s="77" t="str">
        <f>IF(BW17="","",VLOOKUP("~"&amp;BW17,CODE39!$A$2:'CODE39'!$AB$45,9,FALSE))</f>
        <v/>
      </c>
      <c r="CE18" s="77" t="str">
        <f>IF(BW17="","",VLOOKUP("~"&amp;BW17,CODE39!$A$2:'CODE39'!$AB$45,10,FALSE))</f>
        <v/>
      </c>
      <c r="CF18" s="77" t="str">
        <f>IF(BW17="","",VLOOKUP("~"&amp;BW17,CODE39!$A$2:'CODE39'!$AB$45,11,FALSE))</f>
        <v/>
      </c>
      <c r="CG18" s="77" t="str">
        <f>IF(BW17="","",VLOOKUP("~"&amp;BW17,CODE39!$A$2:'CODE39'!$AB$45,12,FALSE))</f>
        <v/>
      </c>
      <c r="CH18" s="77" t="str">
        <f>IF(BW17="","",VLOOKUP("~"&amp;BW17,CODE39!$A$2:'CODE39'!$AB$45,13,FALSE))</f>
        <v/>
      </c>
      <c r="CI18" s="77" t="str">
        <f>IF(BW17="","",VLOOKUP("~"&amp;BW17,CODE39!$A$2:'CODE39'!$AB$45,14,FALSE))</f>
        <v/>
      </c>
      <c r="CJ18" s="77" t="str">
        <f>IF(BW17="","",VLOOKUP("~"&amp;BW17,CODE39!$A$2:'CODE39'!$AB$45,15,FALSE))</f>
        <v/>
      </c>
      <c r="CK18" s="77" t="str">
        <f>IF(BW17="","",VLOOKUP("~"&amp;BW17,CODE39!$A$2:'CODE39'!$AB$45,16,FALSE))</f>
        <v/>
      </c>
      <c r="CL18" s="77" t="str">
        <f>IF(BW17="","",VLOOKUP("~"&amp;BW17,CODE39!$A$2:'CODE39'!$AB$45,17,FALSE))</f>
        <v/>
      </c>
      <c r="CM18" s="77" t="str">
        <f>IF(BW17="","",VLOOKUP("~"&amp;BW17,CODE39!$A$2:'CODE39'!$AB$45,18,FALSE))</f>
        <v/>
      </c>
      <c r="CN18" s="77" t="str">
        <f>IF(BW17="","",VLOOKUP("~"&amp;BW17,CODE39!$A$2:'CODE39'!$AB$45,19,FALSE))</f>
        <v/>
      </c>
      <c r="CO18" s="77" t="str">
        <f>IF(BW17="","",VLOOKUP("~"&amp;BW17,CODE39!$A$2:'CODE39'!$AB$45,20,FALSE))</f>
        <v/>
      </c>
      <c r="CP18" s="77" t="str">
        <f>IF(BW17="","",VLOOKUP("~"&amp;BW17,CODE39!$A$2:'CODE39'!$AB$45,21,FALSE))</f>
        <v/>
      </c>
      <c r="CQ18" s="77" t="str">
        <f>IF(BW17="","",VLOOKUP("~"&amp;BW17,CODE39!$A$2:'CODE39'!$AB$45,22,FALSE))</f>
        <v/>
      </c>
      <c r="CR18" s="77" t="str">
        <f>IF(BW17="","",VLOOKUP("~"&amp;BW17,CODE39!$A$2:'CODE39'!$AB$45,23,FALSE))</f>
        <v/>
      </c>
      <c r="CS18" s="77" t="str">
        <f>IF(BW17="","",VLOOKUP("~"&amp;BW17,CODE39!$A$2:'CODE39'!$AB$45,24,FALSE))</f>
        <v/>
      </c>
      <c r="CT18" s="77" t="str">
        <f>IF(BW17="","",VLOOKUP("~"&amp;BW17,CODE39!$A$2:'CODE39'!$AB$45,25,FALSE))</f>
        <v/>
      </c>
      <c r="CU18" s="77" t="str">
        <f>IF(BW17="","",VLOOKUP("~"&amp;BW17,CODE39!$A$2:'CODE39'!$AB$45,26,FALSE))</f>
        <v/>
      </c>
      <c r="CV18" s="77" t="str">
        <f>IF(BW17="","",VLOOKUP("~"&amp;BW17,CODE39!$A$2:'CODE39'!$AB$45,27,FALSE))</f>
        <v/>
      </c>
      <c r="CW18" s="77" t="str">
        <f>IF(BW17="","",VLOOKUP("~"&amp;BW17,CODE39!$A$2:'CODE39'!$AB$45,28,FALSE))</f>
        <v/>
      </c>
      <c r="CY18" s="77" t="str">
        <f>IF(CY17="","",VLOOKUP("~"&amp;CY17,CODE39!$A$2:'CODE39'!$AB$45,2,FALSE))</f>
        <v/>
      </c>
      <c r="CZ18" s="77" t="str">
        <f>IF(CY17="","",VLOOKUP("~"&amp;CY17,CODE39!$A$2:'CODE39'!$AB$45,3,FALSE))</f>
        <v/>
      </c>
      <c r="DA18" s="77" t="str">
        <f>IF(CY17="","",VLOOKUP("~"&amp;CY17,CODE39!$A$2:'CODE39'!$AB$45,4,FALSE))</f>
        <v/>
      </c>
      <c r="DB18" s="77" t="str">
        <f>IF(CY17="","",VLOOKUP("~"&amp;CY17,CODE39!$A$2:'CODE39'!$AB$45,5,FALSE))</f>
        <v/>
      </c>
      <c r="DC18" s="77" t="str">
        <f>IF(CY17="","",VLOOKUP("~"&amp;CY17,CODE39!$A$2:'CODE39'!$AB$45,6,FALSE))</f>
        <v/>
      </c>
      <c r="DD18" s="77" t="str">
        <f>IF(CY17="","",VLOOKUP("~"&amp;CY17,CODE39!$A$2:'CODE39'!$AB$45,7,FALSE))</f>
        <v/>
      </c>
      <c r="DE18" s="77" t="str">
        <f>IF(CY17="","",VLOOKUP("~"&amp;CY17,CODE39!$A$2:'CODE39'!$AB$45,8,FALSE))</f>
        <v/>
      </c>
      <c r="DF18" s="77" t="str">
        <f>IF(CY17="","",VLOOKUP("~"&amp;CY17,CODE39!$A$2:'CODE39'!$AB$45,9,FALSE))</f>
        <v/>
      </c>
      <c r="DG18" s="77" t="str">
        <f>IF(CY17="","",VLOOKUP("~"&amp;CY17,CODE39!$A$2:'CODE39'!$AB$45,10,FALSE))</f>
        <v/>
      </c>
      <c r="DH18" s="77" t="str">
        <f>IF(CY17="","",VLOOKUP("~"&amp;CY17,CODE39!$A$2:'CODE39'!$AB$45,11,FALSE))</f>
        <v/>
      </c>
      <c r="DI18" s="77" t="str">
        <f>IF(CY17="","",VLOOKUP("~"&amp;CY17,CODE39!$A$2:'CODE39'!$AB$45,12,FALSE))</f>
        <v/>
      </c>
      <c r="DJ18" s="77" t="str">
        <f>IF(CY17="","",VLOOKUP("~"&amp;CY17,CODE39!$A$2:'CODE39'!$AB$45,13,FALSE))</f>
        <v/>
      </c>
      <c r="DK18" s="77" t="str">
        <f>IF(CY17="","",VLOOKUP("~"&amp;CY17,CODE39!$A$2:'CODE39'!$AB$45,14,FALSE))</f>
        <v/>
      </c>
      <c r="DL18" s="77" t="str">
        <f>IF(CY17="","",VLOOKUP("~"&amp;CY17,CODE39!$A$2:'CODE39'!$AB$45,15,FALSE))</f>
        <v/>
      </c>
      <c r="DM18" s="77" t="str">
        <f>IF(CY17="","",VLOOKUP("~"&amp;CY17,CODE39!$A$2:'CODE39'!$AB$45,16,FALSE))</f>
        <v/>
      </c>
      <c r="DN18" s="77" t="str">
        <f>IF(CY17="","",VLOOKUP("~"&amp;CY17,CODE39!$A$2:'CODE39'!$AB$45,17,FALSE))</f>
        <v/>
      </c>
      <c r="DO18" s="77" t="str">
        <f>IF(CY17="","",VLOOKUP("~"&amp;CY17,CODE39!$A$2:'CODE39'!$AB$45,18,FALSE))</f>
        <v/>
      </c>
      <c r="DP18" s="77" t="str">
        <f>IF(CY17="","",VLOOKUP("~"&amp;CY17,CODE39!$A$2:'CODE39'!$AB$45,19,FALSE))</f>
        <v/>
      </c>
      <c r="DQ18" s="77" t="str">
        <f>IF(CY17="","",VLOOKUP("~"&amp;CY17,CODE39!$A$2:'CODE39'!$AB$45,20,FALSE))</f>
        <v/>
      </c>
      <c r="DR18" s="77" t="str">
        <f>IF(CY17="","",VLOOKUP("~"&amp;CY17,CODE39!$A$2:'CODE39'!$AB$45,21,FALSE))</f>
        <v/>
      </c>
      <c r="DS18" s="77" t="str">
        <f>IF(CY17="","",VLOOKUP("~"&amp;CY17,CODE39!$A$2:'CODE39'!$AB$45,22,FALSE))</f>
        <v/>
      </c>
      <c r="DT18" s="77" t="str">
        <f>IF(CY17="","",VLOOKUP("~"&amp;CY17,CODE39!$A$2:'CODE39'!$AB$45,23,FALSE))</f>
        <v/>
      </c>
      <c r="DU18" s="77" t="str">
        <f>IF(CY17="","",VLOOKUP("~"&amp;CY17,CODE39!$A$2:'CODE39'!$AB$45,24,FALSE))</f>
        <v/>
      </c>
      <c r="DV18" s="77" t="str">
        <f>IF(CY17="","",VLOOKUP("~"&amp;CY17,CODE39!$A$2:'CODE39'!$AB$45,25,FALSE))</f>
        <v/>
      </c>
      <c r="DW18" s="77" t="str">
        <f>IF(CY17="","",VLOOKUP("~"&amp;CY17,CODE39!$A$2:'CODE39'!$AB$45,26,FALSE))</f>
        <v/>
      </c>
      <c r="DX18" s="77" t="str">
        <f>IF(CY17="","",VLOOKUP("~"&amp;CY17,CODE39!$A$2:'CODE39'!$AB$45,27,FALSE))</f>
        <v/>
      </c>
      <c r="DY18" s="77" t="str">
        <f>IF(CY17="","",VLOOKUP("~"&amp;CY17,CODE39!$A$2:'CODE39'!$AB$45,28,FALSE))</f>
        <v/>
      </c>
      <c r="EA18" s="77" t="str">
        <f>IF(EA17="","",VLOOKUP("~"&amp;EA17,CODE39!$A$2:'CODE39'!$AB$45,2,FALSE))</f>
        <v/>
      </c>
      <c r="EB18" s="77" t="str">
        <f>IF(EA17="","",VLOOKUP("~"&amp;EA17,CODE39!$A$2:'CODE39'!$AB$45,3,FALSE))</f>
        <v/>
      </c>
      <c r="EC18" s="77" t="str">
        <f>IF(EA17="","",VLOOKUP("~"&amp;EA17,CODE39!$A$2:'CODE39'!$AB$45,4,FALSE))</f>
        <v/>
      </c>
      <c r="ED18" s="77" t="str">
        <f>IF(EA17="","",VLOOKUP("~"&amp;EA17,CODE39!$A$2:'CODE39'!$AB$45,5,FALSE))</f>
        <v/>
      </c>
      <c r="EE18" s="77" t="str">
        <f>IF(EA17="","",VLOOKUP("~"&amp;EA17,CODE39!$A$2:'CODE39'!$AB$45,6,FALSE))</f>
        <v/>
      </c>
      <c r="EF18" s="77" t="str">
        <f>IF(EA17="","",VLOOKUP("~"&amp;EA17,CODE39!$A$2:'CODE39'!$AB$45,7,FALSE))</f>
        <v/>
      </c>
      <c r="EG18" s="77" t="str">
        <f>IF(EA17="","",VLOOKUP("~"&amp;EA17,CODE39!$A$2:'CODE39'!$AB$45,8,FALSE))</f>
        <v/>
      </c>
      <c r="EH18" s="77" t="str">
        <f>IF(EA17="","",VLOOKUP("~"&amp;EA17,CODE39!$A$2:'CODE39'!$AB$45,9,FALSE))</f>
        <v/>
      </c>
      <c r="EI18" s="77" t="str">
        <f>IF(EA17="","",VLOOKUP("~"&amp;EA17,CODE39!$A$2:'CODE39'!$AB$45,10,FALSE))</f>
        <v/>
      </c>
      <c r="EJ18" s="77" t="str">
        <f>IF(EA17="","",VLOOKUP("~"&amp;EA17,CODE39!$A$2:'CODE39'!$AB$45,11,FALSE))</f>
        <v/>
      </c>
      <c r="EK18" s="77" t="str">
        <f>IF(EA17="","",VLOOKUP("~"&amp;EA17,CODE39!$A$2:'CODE39'!$AB$45,12,FALSE))</f>
        <v/>
      </c>
      <c r="EL18" s="77" t="str">
        <f>IF(EA17="","",VLOOKUP("~"&amp;EA17,CODE39!$A$2:'CODE39'!$AB$45,13,FALSE))</f>
        <v/>
      </c>
      <c r="EM18" s="77" t="str">
        <f>IF(EA17="","",VLOOKUP("~"&amp;EA17,CODE39!$A$2:'CODE39'!$AB$45,14,FALSE))</f>
        <v/>
      </c>
      <c r="EN18" s="77" t="str">
        <f>IF(EA17="","",VLOOKUP("~"&amp;EA17,CODE39!$A$2:'CODE39'!$AB$45,15,FALSE))</f>
        <v/>
      </c>
      <c r="EO18" s="77" t="str">
        <f>IF(EA17="","",VLOOKUP("~"&amp;EA17,CODE39!$A$2:'CODE39'!$AB$45,16,FALSE))</f>
        <v/>
      </c>
      <c r="EP18" s="77" t="str">
        <f>IF(EA17="","",VLOOKUP("~"&amp;EA17,CODE39!$A$2:'CODE39'!$AB$45,17,FALSE))</f>
        <v/>
      </c>
      <c r="EQ18" s="77" t="str">
        <f>IF(EA17="","",VLOOKUP("~"&amp;EA17,CODE39!$A$2:'CODE39'!$AB$45,18,FALSE))</f>
        <v/>
      </c>
      <c r="ER18" s="77" t="str">
        <f>IF(EA17="","",VLOOKUP("~"&amp;EA17,CODE39!$A$2:'CODE39'!$AB$45,19,FALSE))</f>
        <v/>
      </c>
      <c r="ES18" s="77" t="str">
        <f>IF(EA17="","",VLOOKUP("~"&amp;EA17,CODE39!$A$2:'CODE39'!$AB$45,20,FALSE))</f>
        <v/>
      </c>
      <c r="ET18" s="77" t="str">
        <f>IF(EA17="","",VLOOKUP("~"&amp;EA17,CODE39!$A$2:'CODE39'!$AB$45,21,FALSE))</f>
        <v/>
      </c>
      <c r="EU18" s="77" t="str">
        <f>IF(EA17="","",VLOOKUP("~"&amp;EA17,CODE39!$A$2:'CODE39'!$AB$45,22,FALSE))</f>
        <v/>
      </c>
      <c r="EV18" s="77" t="str">
        <f>IF(EA17="","",VLOOKUP("~"&amp;EA17,CODE39!$A$2:'CODE39'!$AB$45,23,FALSE))</f>
        <v/>
      </c>
      <c r="EW18" s="77" t="str">
        <f>IF(EA17="","",VLOOKUP("~"&amp;EA17,CODE39!$A$2:'CODE39'!$AB$45,24,FALSE))</f>
        <v/>
      </c>
      <c r="EX18" s="77" t="str">
        <f>IF(EA17="","",VLOOKUP("~"&amp;EA17,CODE39!$A$2:'CODE39'!$AB$45,25,FALSE))</f>
        <v/>
      </c>
      <c r="EY18" s="77" t="str">
        <f>IF(EA17="","",VLOOKUP("~"&amp;EA17,CODE39!$A$2:'CODE39'!$AB$45,26,FALSE))</f>
        <v/>
      </c>
      <c r="EZ18" s="77" t="str">
        <f>IF(EA17="","",VLOOKUP("~"&amp;EA17,CODE39!$A$2:'CODE39'!$AB$45,27,FALSE))</f>
        <v/>
      </c>
      <c r="FA18" s="77" t="str">
        <f>IF(EA17="","",VLOOKUP("~"&amp;EA17,CODE39!$A$2:'CODE39'!$AB$45,28,FALSE))</f>
        <v/>
      </c>
      <c r="FC18" s="77" t="str">
        <f>IF(FC17="","",VLOOKUP("~"&amp;FC17,CODE39!$A$2:'CODE39'!$AB$45,2,FALSE))</f>
        <v/>
      </c>
      <c r="FD18" s="77" t="str">
        <f>IF(FC17="","",VLOOKUP("~"&amp;FC17,CODE39!$A$2:'CODE39'!$AB$45,3,FALSE))</f>
        <v/>
      </c>
      <c r="FE18" s="77" t="str">
        <f>IF(FC17="","",VLOOKUP("~"&amp;FC17,CODE39!$A$2:'CODE39'!$AB$45,4,FALSE))</f>
        <v/>
      </c>
      <c r="FF18" s="77" t="str">
        <f>IF(FC17="","",VLOOKUP("~"&amp;FC17,CODE39!$A$2:'CODE39'!$AB$45,5,FALSE))</f>
        <v/>
      </c>
      <c r="FG18" s="77" t="str">
        <f>IF(FC17="","",VLOOKUP("~"&amp;FC17,CODE39!$A$2:'CODE39'!$AB$45,6,FALSE))</f>
        <v/>
      </c>
      <c r="FH18" s="77" t="str">
        <f>IF(FC17="","",VLOOKUP("~"&amp;FC17,CODE39!$A$2:'CODE39'!$AB$45,7,FALSE))</f>
        <v/>
      </c>
      <c r="FI18" s="77" t="str">
        <f>IF(FC17="","",VLOOKUP("~"&amp;FC17,CODE39!$A$2:'CODE39'!$AB$45,8,FALSE))</f>
        <v/>
      </c>
      <c r="FJ18" s="77" t="str">
        <f>IF(FC17="","",VLOOKUP("~"&amp;FC17,CODE39!$A$2:'CODE39'!$AB$45,9,FALSE))</f>
        <v/>
      </c>
      <c r="FK18" s="77" t="str">
        <f>IF(FC17="","",VLOOKUP("~"&amp;FC17,CODE39!$A$2:'CODE39'!$AB$45,10,FALSE))</f>
        <v/>
      </c>
      <c r="FL18" s="77" t="str">
        <f>IF(FC17="","",VLOOKUP("~"&amp;FC17,CODE39!$A$2:'CODE39'!$AB$45,11,FALSE))</f>
        <v/>
      </c>
      <c r="FM18" s="77" t="str">
        <f>IF(FC17="","",VLOOKUP("~"&amp;FC17,CODE39!$A$2:'CODE39'!$AB$45,12,FALSE))</f>
        <v/>
      </c>
      <c r="FN18" s="77" t="str">
        <f>IF(FC17="","",VLOOKUP("~"&amp;FC17,CODE39!$A$2:'CODE39'!$AB$45,13,FALSE))</f>
        <v/>
      </c>
      <c r="FO18" s="77" t="str">
        <f>IF(FC17="","",VLOOKUP("~"&amp;FC17,CODE39!$A$2:'CODE39'!$AB$45,14,FALSE))</f>
        <v/>
      </c>
      <c r="FP18" s="77" t="str">
        <f>IF(FC17="","",VLOOKUP("~"&amp;FC17,CODE39!$A$2:'CODE39'!$AB$45,15,FALSE))</f>
        <v/>
      </c>
      <c r="FQ18" s="77" t="str">
        <f>IF(FC17="","",VLOOKUP("~"&amp;FC17,CODE39!$A$2:'CODE39'!$AB$45,16,FALSE))</f>
        <v/>
      </c>
      <c r="FR18" s="77" t="str">
        <f>IF(FC17="","",VLOOKUP("~"&amp;FC17,CODE39!$A$2:'CODE39'!$AB$45,17,FALSE))</f>
        <v/>
      </c>
      <c r="FS18" s="77" t="str">
        <f>IF(FC17="","",VLOOKUP("~"&amp;FC17,CODE39!$A$2:'CODE39'!$AB$45,18,FALSE))</f>
        <v/>
      </c>
      <c r="FT18" s="77" t="str">
        <f>IF(FC17="","",VLOOKUP("~"&amp;FC17,CODE39!$A$2:'CODE39'!$AB$45,19,FALSE))</f>
        <v/>
      </c>
      <c r="FU18" s="77" t="str">
        <f>IF(FC17="","",VLOOKUP("~"&amp;FC17,CODE39!$A$2:'CODE39'!$AB$45,20,FALSE))</f>
        <v/>
      </c>
      <c r="FV18" s="77" t="str">
        <f>IF(FC17="","",VLOOKUP("~"&amp;FC17,CODE39!$A$2:'CODE39'!$AB$45,21,FALSE))</f>
        <v/>
      </c>
      <c r="FW18" s="77" t="str">
        <f>IF(FC17="","",VLOOKUP("~"&amp;FC17,CODE39!$A$2:'CODE39'!$AB$45,22,FALSE))</f>
        <v/>
      </c>
      <c r="FX18" s="77" t="str">
        <f>IF(FC17="","",VLOOKUP("~"&amp;FC17,CODE39!$A$2:'CODE39'!$AB$45,23,FALSE))</f>
        <v/>
      </c>
      <c r="FY18" s="77" t="str">
        <f>IF(FC17="","",VLOOKUP("~"&amp;FC17,CODE39!$A$2:'CODE39'!$AB$45,24,FALSE))</f>
        <v/>
      </c>
      <c r="FZ18" s="77" t="str">
        <f>IF(FC17="","",VLOOKUP("~"&amp;FC17,CODE39!$A$2:'CODE39'!$AB$45,25,FALSE))</f>
        <v/>
      </c>
      <c r="GA18" s="77" t="str">
        <f>IF(FC17="","",VLOOKUP("~"&amp;FC17,CODE39!$A$2:'CODE39'!$AB$45,26,FALSE))</f>
        <v/>
      </c>
      <c r="GB18" s="77" t="str">
        <f>IF(FC17="","",VLOOKUP("~"&amp;FC17,CODE39!$A$2:'CODE39'!$AB$45,27,FALSE))</f>
        <v/>
      </c>
      <c r="GC18" s="77" t="str">
        <f>IF(FC17="","",VLOOKUP("~"&amp;FC17,CODE39!$A$2:'CODE39'!$AB$45,28,FALSE))</f>
        <v/>
      </c>
      <c r="GE18" s="77" t="str">
        <f>IF(GE17="","",VLOOKUP("~"&amp;GE17,CODE39!$A$2:'CODE39'!$AB$45,2,FALSE))</f>
        <v/>
      </c>
      <c r="GF18" s="77" t="str">
        <f>IF(GE17="","",VLOOKUP("~"&amp;GE17,CODE39!$A$2:'CODE39'!$AB$45,3,FALSE))</f>
        <v/>
      </c>
      <c r="GG18" s="77" t="str">
        <f>IF(GE17="","",VLOOKUP("~"&amp;GE17,CODE39!$A$2:'CODE39'!$AB$45,4,FALSE))</f>
        <v/>
      </c>
      <c r="GH18" s="77" t="str">
        <f>IF(GE17="","",VLOOKUP("~"&amp;GE17,CODE39!$A$2:'CODE39'!$AB$45,5,FALSE))</f>
        <v/>
      </c>
      <c r="GI18" s="77" t="str">
        <f>IF(GE17="","",VLOOKUP("~"&amp;GE17,CODE39!$A$2:'CODE39'!$AB$45,6,FALSE))</f>
        <v/>
      </c>
      <c r="GJ18" s="77" t="str">
        <f>IF(GE17="","",VLOOKUP("~"&amp;GE17,CODE39!$A$2:'CODE39'!$AB$45,7,FALSE))</f>
        <v/>
      </c>
      <c r="GK18" s="77" t="str">
        <f>IF(GE17="","",VLOOKUP("~"&amp;GE17,CODE39!$A$2:'CODE39'!$AB$45,8,FALSE))</f>
        <v/>
      </c>
      <c r="GL18" s="77" t="str">
        <f>IF(GE17="","",VLOOKUP("~"&amp;GE17,CODE39!$A$2:'CODE39'!$AB$45,9,FALSE))</f>
        <v/>
      </c>
      <c r="GM18" s="77" t="str">
        <f>IF(GE17="","",VLOOKUP("~"&amp;GE17,CODE39!$A$2:'CODE39'!$AB$45,10,FALSE))</f>
        <v/>
      </c>
      <c r="GN18" s="77" t="str">
        <f>IF(GE17="","",VLOOKUP("~"&amp;GE17,CODE39!$A$2:'CODE39'!$AB$45,11,FALSE))</f>
        <v/>
      </c>
      <c r="GO18" s="77" t="str">
        <f>IF(GE17="","",VLOOKUP("~"&amp;GE17,CODE39!$A$2:'CODE39'!$AB$45,12,FALSE))</f>
        <v/>
      </c>
      <c r="GP18" s="77" t="str">
        <f>IF(GE17="","",VLOOKUP("~"&amp;GE17,CODE39!$A$2:'CODE39'!$AB$45,13,FALSE))</f>
        <v/>
      </c>
      <c r="GQ18" s="77" t="str">
        <f>IF(GE17="","",VLOOKUP("~"&amp;GE17,CODE39!$A$2:'CODE39'!$AB$45,14,FALSE))</f>
        <v/>
      </c>
      <c r="GR18" s="77" t="str">
        <f>IF(GE17="","",VLOOKUP("~"&amp;GE17,CODE39!$A$2:'CODE39'!$AB$45,15,FALSE))</f>
        <v/>
      </c>
      <c r="GS18" s="77" t="str">
        <f>IF(GE17="","",VLOOKUP("~"&amp;GE17,CODE39!$A$2:'CODE39'!$AB$45,16,FALSE))</f>
        <v/>
      </c>
      <c r="GT18" s="77" t="str">
        <f>IF(GE17="","",VLOOKUP("~"&amp;GE17,CODE39!$A$2:'CODE39'!$AB$45,17,FALSE))</f>
        <v/>
      </c>
      <c r="GU18" s="77" t="str">
        <f>IF(GE17="","",VLOOKUP("~"&amp;GE17,CODE39!$A$2:'CODE39'!$AB$45,18,FALSE))</f>
        <v/>
      </c>
      <c r="GV18" s="77" t="str">
        <f>IF(GE17="","",VLOOKUP("~"&amp;GE17,CODE39!$A$2:'CODE39'!$AB$45,19,FALSE))</f>
        <v/>
      </c>
      <c r="GW18" s="77" t="str">
        <f>IF(GE17="","",VLOOKUP("~"&amp;GE17,CODE39!$A$2:'CODE39'!$AB$45,20,FALSE))</f>
        <v/>
      </c>
      <c r="GX18" s="77" t="str">
        <f>IF(GE17="","",VLOOKUP("~"&amp;GE17,CODE39!$A$2:'CODE39'!$AB$45,21,FALSE))</f>
        <v/>
      </c>
      <c r="GY18" s="77" t="str">
        <f>IF(GE17="","",VLOOKUP("~"&amp;GE17,CODE39!$A$2:'CODE39'!$AB$45,22,FALSE))</f>
        <v/>
      </c>
      <c r="GZ18" s="77" t="str">
        <f>IF(GE17="","",VLOOKUP("~"&amp;GE17,CODE39!$A$2:'CODE39'!$AB$45,23,FALSE))</f>
        <v/>
      </c>
      <c r="HA18" s="77" t="str">
        <f>IF(GE17="","",VLOOKUP("~"&amp;GE17,CODE39!$A$2:'CODE39'!$AB$45,24,FALSE))</f>
        <v/>
      </c>
      <c r="HB18" s="77" t="str">
        <f>IF(GE17="","",VLOOKUP("~"&amp;GE17,CODE39!$A$2:'CODE39'!$AB$45,25,FALSE))</f>
        <v/>
      </c>
      <c r="HC18" s="77" t="str">
        <f>IF(GE17="","",VLOOKUP("~"&amp;GE17,CODE39!$A$2:'CODE39'!$AB$45,26,FALSE))</f>
        <v/>
      </c>
      <c r="HD18" s="77" t="str">
        <f>IF(GE17="","",VLOOKUP("~"&amp;GE17,CODE39!$A$2:'CODE39'!$AB$45,27,FALSE))</f>
        <v/>
      </c>
      <c r="HE18" s="77" t="str">
        <f>IF(GE17="","",VLOOKUP("~"&amp;GE17,CODE39!$A$2:'CODE39'!$AB$45,28,FALSE))</f>
        <v/>
      </c>
      <c r="HG18" s="77" t="str">
        <f>IF(HG17="","",VLOOKUP("~"&amp;HG17,CODE39!$A$2:'CODE39'!$AB$45,2,FALSE))</f>
        <v/>
      </c>
      <c r="HH18" s="77" t="str">
        <f>IF(HG17="","",VLOOKUP("~"&amp;HG17,CODE39!$A$2:'CODE39'!$AB$45,3,FALSE))</f>
        <v/>
      </c>
      <c r="HI18" s="77" t="str">
        <f>IF(HG17="","",VLOOKUP("~"&amp;HG17,CODE39!$A$2:'CODE39'!$AB$45,4,FALSE))</f>
        <v/>
      </c>
      <c r="HJ18" s="77" t="str">
        <f>IF(HG17="","",VLOOKUP("~"&amp;HG17,CODE39!$A$2:'CODE39'!$AB$45,5,FALSE))</f>
        <v/>
      </c>
      <c r="HK18" s="77" t="str">
        <f>IF(HG17="","",VLOOKUP("~"&amp;HG17,CODE39!$A$2:'CODE39'!$AB$45,6,FALSE))</f>
        <v/>
      </c>
      <c r="HL18" s="77" t="str">
        <f>IF(HG17="","",VLOOKUP("~"&amp;HG17,CODE39!$A$2:'CODE39'!$AB$45,7,FALSE))</f>
        <v/>
      </c>
      <c r="HM18" s="77" t="str">
        <f>IF(HG17="","",VLOOKUP("~"&amp;HG17,CODE39!$A$2:'CODE39'!$AB$45,8,FALSE))</f>
        <v/>
      </c>
      <c r="HN18" s="77" t="str">
        <f>IF(HG17="","",VLOOKUP("~"&amp;HG17,CODE39!$A$2:'CODE39'!$AB$45,9,FALSE))</f>
        <v/>
      </c>
      <c r="HO18" s="77" t="str">
        <f>IF(HG17="","",VLOOKUP("~"&amp;HG17,CODE39!$A$2:'CODE39'!$AB$45,10,FALSE))</f>
        <v/>
      </c>
      <c r="HP18" s="77" t="str">
        <f>IF(HG17="","",VLOOKUP("~"&amp;HG17,CODE39!$A$2:'CODE39'!$AB$45,11,FALSE))</f>
        <v/>
      </c>
      <c r="HQ18" s="77" t="str">
        <f>IF(HG17="","",VLOOKUP("~"&amp;HG17,CODE39!$A$2:'CODE39'!$AB$45,12,FALSE))</f>
        <v/>
      </c>
      <c r="HR18" s="77" t="str">
        <f>IF(HG17="","",VLOOKUP("~"&amp;HG17,CODE39!$A$2:'CODE39'!$AB$45,13,FALSE))</f>
        <v/>
      </c>
      <c r="HS18" s="77" t="str">
        <f>IF(HG17="","",VLOOKUP("~"&amp;HG17,CODE39!$A$2:'CODE39'!$AB$45,14,FALSE))</f>
        <v/>
      </c>
      <c r="HT18" s="77" t="str">
        <f>IF(HG17="","",VLOOKUP("~"&amp;HG17,CODE39!$A$2:'CODE39'!$AB$45,15,FALSE))</f>
        <v/>
      </c>
      <c r="HU18" s="77" t="str">
        <f>IF(HG17="","",VLOOKUP("~"&amp;HG17,CODE39!$A$2:'CODE39'!$AB$45,16,FALSE))</f>
        <v/>
      </c>
      <c r="HV18" s="77" t="str">
        <f>IF(HG17="","",VLOOKUP("~"&amp;HG17,CODE39!$A$2:'CODE39'!$AB$45,17,FALSE))</f>
        <v/>
      </c>
      <c r="HW18" s="77" t="str">
        <f>IF(HG17="","",VLOOKUP("~"&amp;HG17,CODE39!$A$2:'CODE39'!$AB$45,18,FALSE))</f>
        <v/>
      </c>
      <c r="HX18" s="77" t="str">
        <f>IF(HG17="","",VLOOKUP("~"&amp;HG17,CODE39!$A$2:'CODE39'!$AB$45,19,FALSE))</f>
        <v/>
      </c>
      <c r="HY18" s="77" t="str">
        <f>IF(HG17="","",VLOOKUP("~"&amp;HG17,CODE39!$A$2:'CODE39'!$AB$45,20,FALSE))</f>
        <v/>
      </c>
      <c r="HZ18" s="77" t="str">
        <f>IF(HG17="","",VLOOKUP("~"&amp;HG17,CODE39!$A$2:'CODE39'!$AB$45,21,FALSE))</f>
        <v/>
      </c>
      <c r="IA18" s="77" t="str">
        <f>IF(HG17="","",VLOOKUP("~"&amp;HG17,CODE39!$A$2:'CODE39'!$AB$45,22,FALSE))</f>
        <v/>
      </c>
      <c r="IB18" s="77" t="str">
        <f>IF(HG17="","",VLOOKUP("~"&amp;HG17,CODE39!$A$2:'CODE39'!$AB$45,23,FALSE))</f>
        <v/>
      </c>
      <c r="IC18" s="77" t="str">
        <f>IF(HG17="","",VLOOKUP("~"&amp;HG17,CODE39!$A$2:'CODE39'!$AB$45,24,FALSE))</f>
        <v/>
      </c>
      <c r="ID18" s="77" t="str">
        <f>IF(HG17="","",VLOOKUP("~"&amp;HG17,CODE39!$A$2:'CODE39'!$AB$45,25,FALSE))</f>
        <v/>
      </c>
      <c r="IE18" s="77" t="str">
        <f>IF(HG17="","",VLOOKUP("~"&amp;HG17,CODE39!$A$2:'CODE39'!$AB$45,26,FALSE))</f>
        <v/>
      </c>
      <c r="IF18" s="77" t="str">
        <f>IF(HG17="","",VLOOKUP("~"&amp;HG17,CODE39!$A$2:'CODE39'!$AB$45,27,FALSE))</f>
        <v/>
      </c>
      <c r="IG18" s="77" t="str">
        <f>IF(HG17="","",VLOOKUP("~"&amp;HG17,CODE39!$A$2:'CODE39'!$AB$45,28,FALSE))</f>
        <v/>
      </c>
    </row>
    <row r="19" spans="1:241">
      <c r="A19" s="86" t="s">
        <v>115</v>
      </c>
      <c r="B19" s="80"/>
    </row>
    <row r="20" spans="1:241">
      <c r="A20" s="86" t="s">
        <v>107</v>
      </c>
      <c r="C20" s="81"/>
      <c r="S20" s="79">
        <v>9</v>
      </c>
      <c r="AU20" s="79">
        <v>10</v>
      </c>
      <c r="BW20" s="79">
        <v>11</v>
      </c>
      <c r="CY20" s="79">
        <v>12</v>
      </c>
      <c r="EA20" s="79">
        <v>13</v>
      </c>
      <c r="FC20" s="79">
        <v>14</v>
      </c>
      <c r="GE20" s="79">
        <v>15</v>
      </c>
      <c r="HG20" s="79">
        <v>16</v>
      </c>
    </row>
    <row r="21" spans="1:241">
      <c r="A21" s="86" t="s">
        <v>108</v>
      </c>
      <c r="S21" s="81" t="str">
        <f>MID(B14,S20,1)</f>
        <v/>
      </c>
      <c r="AU21" s="81" t="str">
        <f>MID(B14,AU20,1)</f>
        <v/>
      </c>
      <c r="BW21" s="81" t="str">
        <f>MID(B14,BW20,1)</f>
        <v/>
      </c>
      <c r="CY21" s="81" t="str">
        <f>MID(B14,CY20,1)</f>
        <v/>
      </c>
      <c r="EA21" s="81" t="str">
        <f>MID(B14,EA20,1)</f>
        <v/>
      </c>
      <c r="FC21" s="81" t="str">
        <f>MID(B14,FC20,1)</f>
        <v/>
      </c>
      <c r="GE21" s="81" t="str">
        <f>MID(B14,GE20,1)</f>
        <v/>
      </c>
      <c r="HG21" s="81" t="str">
        <f>MID(B14,HG20,1)</f>
        <v/>
      </c>
    </row>
    <row r="22" spans="1:241" ht="11.25" customHeight="1">
      <c r="A22" s="86" t="s">
        <v>109</v>
      </c>
      <c r="S22" s="77" t="str">
        <f>IF(S21="","",VLOOKUP("~"&amp;S21,CODE39!$A$2:'CODE39'!$AB$45,2,FALSE))</f>
        <v/>
      </c>
      <c r="T22" s="77" t="str">
        <f>IF(S21="","",VLOOKUP("~"&amp;S21,CODE39!$A$2:'CODE39'!$AB$45,3,FALSE))</f>
        <v/>
      </c>
      <c r="U22" s="77" t="str">
        <f>IF(S21="","",VLOOKUP("~"&amp;S21,CODE39!$A$2:'CODE39'!$AB$45,4,FALSE))</f>
        <v/>
      </c>
      <c r="V22" s="77" t="str">
        <f>IF(S21="","",VLOOKUP("~"&amp;S21,CODE39!$A$2:'CODE39'!$AB$45,5,FALSE))</f>
        <v/>
      </c>
      <c r="W22" s="77" t="str">
        <f>IF(S21="","",VLOOKUP("~"&amp;S21,CODE39!$A$2:'CODE39'!$AB$45,6,FALSE))</f>
        <v/>
      </c>
      <c r="X22" s="77" t="str">
        <f>IF(S21="","",VLOOKUP("~"&amp;S21,CODE39!$A$2:'CODE39'!$AB$45,7,FALSE))</f>
        <v/>
      </c>
      <c r="Y22" s="77" t="str">
        <f>IF(S21="","",VLOOKUP("~"&amp;S21,CODE39!$A$2:'CODE39'!$AB$45,8,FALSE))</f>
        <v/>
      </c>
      <c r="Z22" s="77" t="str">
        <f>IF(S21="","",VLOOKUP("~"&amp;S21,CODE39!$A$2:'CODE39'!$AB$45,9,FALSE))</f>
        <v/>
      </c>
      <c r="AA22" s="77" t="str">
        <f>IF(S21="","",VLOOKUP("~"&amp;S21,CODE39!$A$2:'CODE39'!$AB$45,10,FALSE))</f>
        <v/>
      </c>
      <c r="AB22" s="77" t="str">
        <f>IF(S21="","",VLOOKUP("~"&amp;S21,CODE39!$A$2:'CODE39'!$AB$45,11,FALSE))</f>
        <v/>
      </c>
      <c r="AC22" s="77" t="str">
        <f>IF(S21="","",VLOOKUP("~"&amp;S21,CODE39!$A$2:'CODE39'!$AB$45,12,FALSE))</f>
        <v/>
      </c>
      <c r="AD22" s="77" t="str">
        <f>IF(S21="","",VLOOKUP("~"&amp;S21,CODE39!$A$2:'CODE39'!$AB$45,13,FALSE))</f>
        <v/>
      </c>
      <c r="AE22" s="77" t="str">
        <f>IF(S21="","",VLOOKUP("~"&amp;S21,CODE39!$A$2:'CODE39'!$AB$45,14,FALSE))</f>
        <v/>
      </c>
      <c r="AF22" s="77" t="str">
        <f>IF(S21="","",VLOOKUP("~"&amp;S21,CODE39!$A$2:'CODE39'!$AB$45,15,FALSE))</f>
        <v/>
      </c>
      <c r="AG22" s="77" t="str">
        <f>IF(S21="","",VLOOKUP("~"&amp;S21,CODE39!$A$2:'CODE39'!$AB$45,16,FALSE))</f>
        <v/>
      </c>
      <c r="AH22" s="77" t="str">
        <f>IF(S21="","",VLOOKUP("~"&amp;S21,CODE39!$A$2:'CODE39'!$AB$45,17,FALSE))</f>
        <v/>
      </c>
      <c r="AI22" s="77" t="str">
        <f>IF(S21="","",VLOOKUP("~"&amp;S21,CODE39!$A$2:'CODE39'!$AB$45,18,FALSE))</f>
        <v/>
      </c>
      <c r="AJ22" s="77" t="str">
        <f>IF(S21="","",VLOOKUP("~"&amp;S21,CODE39!$A$2:'CODE39'!$AB$45,19,FALSE))</f>
        <v/>
      </c>
      <c r="AK22" s="77" t="str">
        <f>IF(S21="","",VLOOKUP("~"&amp;S21,CODE39!$A$2:'CODE39'!$AB$45,20,FALSE))</f>
        <v/>
      </c>
      <c r="AL22" s="77" t="str">
        <f>IF(S21="","",VLOOKUP("~"&amp;S21,CODE39!$A$2:'CODE39'!$AB$45,21,FALSE))</f>
        <v/>
      </c>
      <c r="AM22" s="77" t="str">
        <f>IF(S21="","",VLOOKUP("~"&amp;S21,CODE39!$A$2:'CODE39'!$AB$45,22,FALSE))</f>
        <v/>
      </c>
      <c r="AN22" s="77" t="str">
        <f>IF(S21="","",VLOOKUP("~"&amp;S21,CODE39!$A$2:'CODE39'!$AB$45,23,FALSE))</f>
        <v/>
      </c>
      <c r="AO22" s="77" t="str">
        <f>IF(S21="","",VLOOKUP("~"&amp;S21,CODE39!$A$2:'CODE39'!$AB$45,24,FALSE))</f>
        <v/>
      </c>
      <c r="AP22" s="77" t="str">
        <f>IF(S21="","",VLOOKUP("~"&amp;S21,CODE39!$A$2:'CODE39'!$AB$45,25,FALSE))</f>
        <v/>
      </c>
      <c r="AQ22" s="77" t="str">
        <f>IF(S21="","",VLOOKUP("~"&amp;S21,CODE39!$A$2:'CODE39'!$AB$45,26,FALSE))</f>
        <v/>
      </c>
      <c r="AR22" s="77" t="str">
        <f>IF(S21="","",VLOOKUP("~"&amp;S21,CODE39!$A$2:'CODE39'!$AB$45,27,FALSE))</f>
        <v/>
      </c>
      <c r="AS22" s="77" t="str">
        <f>IF(S21="","",VLOOKUP("~"&amp;S21,CODE39!$A$2:'CODE39'!$AB$45,28,FALSE))</f>
        <v/>
      </c>
      <c r="AU22" s="77" t="str">
        <f>IF(AU21="","",VLOOKUP("~"&amp;AU21,CODE39!$A$2:'CODE39'!$AB$45,2,FALSE))</f>
        <v/>
      </c>
      <c r="AV22" s="77" t="str">
        <f>IF(AU21="","",VLOOKUP("~"&amp;AU21,CODE39!$A$2:'CODE39'!$AB$45,3,FALSE))</f>
        <v/>
      </c>
      <c r="AW22" s="77" t="str">
        <f>IF(AU21="","",VLOOKUP("~"&amp;AU21,CODE39!$A$2:'CODE39'!$AB$45,4,FALSE))</f>
        <v/>
      </c>
      <c r="AX22" s="77" t="str">
        <f>IF(AU21="","",VLOOKUP("~"&amp;AU21,CODE39!$A$2:'CODE39'!$AB$45,5,FALSE))</f>
        <v/>
      </c>
      <c r="AY22" s="77" t="str">
        <f>IF(AU21="","",VLOOKUP("~"&amp;AU21,CODE39!$A$2:'CODE39'!$AB$45,6,FALSE))</f>
        <v/>
      </c>
      <c r="AZ22" s="77" t="str">
        <f>IF(AU21="","",VLOOKUP("~"&amp;AU21,CODE39!$A$2:'CODE39'!$AB$45,7,FALSE))</f>
        <v/>
      </c>
      <c r="BA22" s="77" t="str">
        <f>IF(AU21="","",VLOOKUP("~"&amp;AU21,CODE39!$A$2:'CODE39'!$AB$45,8,FALSE))</f>
        <v/>
      </c>
      <c r="BB22" s="77" t="str">
        <f>IF(AU21="","",VLOOKUP("~"&amp;AU21,CODE39!$A$2:'CODE39'!$AB$45,9,FALSE))</f>
        <v/>
      </c>
      <c r="BC22" s="77" t="str">
        <f>IF(AU21="","",VLOOKUP("~"&amp;AU21,CODE39!$A$2:'CODE39'!$AB$45,10,FALSE))</f>
        <v/>
      </c>
      <c r="BD22" s="77" t="str">
        <f>IF(AU21="","",VLOOKUP("~"&amp;AU21,CODE39!$A$2:'CODE39'!$AB$45,11,FALSE))</f>
        <v/>
      </c>
      <c r="BE22" s="77" t="str">
        <f>IF(AU21="","",VLOOKUP("~"&amp;AU21,CODE39!$A$2:'CODE39'!$AB$45,12,FALSE))</f>
        <v/>
      </c>
      <c r="BF22" s="77" t="str">
        <f>IF(AU21="","",VLOOKUP("~"&amp;AU21,CODE39!$A$2:'CODE39'!$AB$45,13,FALSE))</f>
        <v/>
      </c>
      <c r="BG22" s="77" t="str">
        <f>IF(AU21="","",VLOOKUP("~"&amp;AU21,CODE39!$A$2:'CODE39'!$AB$45,14,FALSE))</f>
        <v/>
      </c>
      <c r="BH22" s="77" t="str">
        <f>IF(AU21="","",VLOOKUP("~"&amp;AU21,CODE39!$A$2:'CODE39'!$AB$45,15,FALSE))</f>
        <v/>
      </c>
      <c r="BI22" s="77" t="str">
        <f>IF(AU21="","",VLOOKUP("~"&amp;AU21,CODE39!$A$2:'CODE39'!$AB$45,16,FALSE))</f>
        <v/>
      </c>
      <c r="BJ22" s="77" t="str">
        <f>IF(AU21="","",VLOOKUP("~"&amp;AU21,CODE39!$A$2:'CODE39'!$AB$45,17,FALSE))</f>
        <v/>
      </c>
      <c r="BK22" s="77" t="str">
        <f>IF(AU21="","",VLOOKUP("~"&amp;AU21,CODE39!$A$2:'CODE39'!$AB$45,18,FALSE))</f>
        <v/>
      </c>
      <c r="BL22" s="77" t="str">
        <f>IF(AU21="","",VLOOKUP("~"&amp;AU21,CODE39!$A$2:'CODE39'!$AB$45,19,FALSE))</f>
        <v/>
      </c>
      <c r="BM22" s="77" t="str">
        <f>IF(AU21="","",VLOOKUP("~"&amp;AU21,CODE39!$A$2:'CODE39'!$AB$45,20,FALSE))</f>
        <v/>
      </c>
      <c r="BN22" s="77" t="str">
        <f>IF(AU21="","",VLOOKUP("~"&amp;AU21,CODE39!$A$2:'CODE39'!$AB$45,21,FALSE))</f>
        <v/>
      </c>
      <c r="BO22" s="77" t="str">
        <f>IF(AU21="","",VLOOKUP("~"&amp;AU21,CODE39!$A$2:'CODE39'!$AB$45,22,FALSE))</f>
        <v/>
      </c>
      <c r="BP22" s="77" t="str">
        <f>IF(AU21="","",VLOOKUP("~"&amp;AU21,CODE39!$A$2:'CODE39'!$AB$45,23,FALSE))</f>
        <v/>
      </c>
      <c r="BQ22" s="77" t="str">
        <f>IF(AU21="","",VLOOKUP("~"&amp;AU21,CODE39!$A$2:'CODE39'!$AB$45,24,FALSE))</f>
        <v/>
      </c>
      <c r="BR22" s="77" t="str">
        <f>IF(AU21="","",VLOOKUP("~"&amp;AU21,CODE39!$A$2:'CODE39'!$AB$45,25,FALSE))</f>
        <v/>
      </c>
      <c r="BS22" s="77" t="str">
        <f>IF(AU21="","",VLOOKUP("~"&amp;AU21,CODE39!$A$2:'CODE39'!$AB$45,26,FALSE))</f>
        <v/>
      </c>
      <c r="BT22" s="77" t="str">
        <f>IF(AU21="","",VLOOKUP("~"&amp;AU21,CODE39!$A$2:'CODE39'!$AB$45,27,FALSE))</f>
        <v/>
      </c>
      <c r="BU22" s="77" t="str">
        <f>IF(AU21="","",VLOOKUP("~"&amp;AU21,CODE39!$A$2:'CODE39'!$AB$45,28,FALSE))</f>
        <v/>
      </c>
      <c r="BW22" s="77" t="str">
        <f>IF(BW21="","",VLOOKUP("~"&amp;BW21,CODE39!$A$2:'CODE39'!$AB$45,2,FALSE))</f>
        <v/>
      </c>
      <c r="BX22" s="77" t="str">
        <f>IF(BW21="","",VLOOKUP("~"&amp;BW21,CODE39!$A$2:'CODE39'!$AB$45,3,FALSE))</f>
        <v/>
      </c>
      <c r="BY22" s="77" t="str">
        <f>IF(BW21="","",VLOOKUP("~"&amp;BW21,CODE39!$A$2:'CODE39'!$AB$45,4,FALSE))</f>
        <v/>
      </c>
      <c r="BZ22" s="77" t="str">
        <f>IF(BW21="","",VLOOKUP("~"&amp;BW21,CODE39!$A$2:'CODE39'!$AB$45,5,FALSE))</f>
        <v/>
      </c>
      <c r="CA22" s="77" t="str">
        <f>IF(BW21="","",VLOOKUP("~"&amp;BW21,CODE39!$A$2:'CODE39'!$AB$45,6,FALSE))</f>
        <v/>
      </c>
      <c r="CB22" s="77" t="str">
        <f>IF(BW21="","",VLOOKUP("~"&amp;BW21,CODE39!$A$2:'CODE39'!$AB$45,7,FALSE))</f>
        <v/>
      </c>
      <c r="CC22" s="77" t="str">
        <f>IF(BW21="","",VLOOKUP("~"&amp;BW21,CODE39!$A$2:'CODE39'!$AB$45,8,FALSE))</f>
        <v/>
      </c>
      <c r="CD22" s="77" t="str">
        <f>IF(BW21="","",VLOOKUP("~"&amp;BW21,CODE39!$A$2:'CODE39'!$AB$45,9,FALSE))</f>
        <v/>
      </c>
      <c r="CE22" s="77" t="str">
        <f>IF(BW21="","",VLOOKUP("~"&amp;BW21,CODE39!$A$2:'CODE39'!$AB$45,10,FALSE))</f>
        <v/>
      </c>
      <c r="CF22" s="77" t="str">
        <f>IF(BW21="","",VLOOKUP("~"&amp;BW21,CODE39!$A$2:'CODE39'!$AB$45,11,FALSE))</f>
        <v/>
      </c>
      <c r="CG22" s="77" t="str">
        <f>IF(BW21="","",VLOOKUP("~"&amp;BW21,CODE39!$A$2:'CODE39'!$AB$45,12,FALSE))</f>
        <v/>
      </c>
      <c r="CH22" s="77" t="str">
        <f>IF(BW21="","",VLOOKUP("~"&amp;BW21,CODE39!$A$2:'CODE39'!$AB$45,13,FALSE))</f>
        <v/>
      </c>
      <c r="CI22" s="77" t="str">
        <f>IF(BW21="","",VLOOKUP("~"&amp;BW21,CODE39!$A$2:'CODE39'!$AB$45,14,FALSE))</f>
        <v/>
      </c>
      <c r="CJ22" s="77" t="str">
        <f>IF(BW21="","",VLOOKUP("~"&amp;BW21,CODE39!$A$2:'CODE39'!$AB$45,15,FALSE))</f>
        <v/>
      </c>
      <c r="CK22" s="77" t="str">
        <f>IF(BW21="","",VLOOKUP("~"&amp;BW21,CODE39!$A$2:'CODE39'!$AB$45,16,FALSE))</f>
        <v/>
      </c>
      <c r="CL22" s="77" t="str">
        <f>IF(BW21="","",VLOOKUP("~"&amp;BW21,CODE39!$A$2:'CODE39'!$AB$45,17,FALSE))</f>
        <v/>
      </c>
      <c r="CM22" s="77" t="str">
        <f>IF(BW21="","",VLOOKUP("~"&amp;BW21,CODE39!$A$2:'CODE39'!$AB$45,18,FALSE))</f>
        <v/>
      </c>
      <c r="CN22" s="77" t="str">
        <f>IF(BW21="","",VLOOKUP("~"&amp;BW21,CODE39!$A$2:'CODE39'!$AB$45,19,FALSE))</f>
        <v/>
      </c>
      <c r="CO22" s="77" t="str">
        <f>IF(BW21="","",VLOOKUP("~"&amp;BW21,CODE39!$A$2:'CODE39'!$AB$45,20,FALSE))</f>
        <v/>
      </c>
      <c r="CP22" s="77" t="str">
        <f>IF(BW21="","",VLOOKUP("~"&amp;BW21,CODE39!$A$2:'CODE39'!$AB$45,21,FALSE))</f>
        <v/>
      </c>
      <c r="CQ22" s="77" t="str">
        <f>IF(BW21="","",VLOOKUP("~"&amp;BW21,CODE39!$A$2:'CODE39'!$AB$45,22,FALSE))</f>
        <v/>
      </c>
      <c r="CR22" s="77" t="str">
        <f>IF(BW21="","",VLOOKUP("~"&amp;BW21,CODE39!$A$2:'CODE39'!$AB$45,23,FALSE))</f>
        <v/>
      </c>
      <c r="CS22" s="77" t="str">
        <f>IF(BW21="","",VLOOKUP("~"&amp;BW21,CODE39!$A$2:'CODE39'!$AB$45,24,FALSE))</f>
        <v/>
      </c>
      <c r="CT22" s="77" t="str">
        <f>IF(BW21="","",VLOOKUP("~"&amp;BW21,CODE39!$A$2:'CODE39'!$AB$45,25,FALSE))</f>
        <v/>
      </c>
      <c r="CU22" s="77" t="str">
        <f>IF(BW21="","",VLOOKUP("~"&amp;BW21,CODE39!$A$2:'CODE39'!$AB$45,26,FALSE))</f>
        <v/>
      </c>
      <c r="CV22" s="77" t="str">
        <f>IF(BW21="","",VLOOKUP("~"&amp;BW21,CODE39!$A$2:'CODE39'!$AB$45,27,FALSE))</f>
        <v/>
      </c>
      <c r="CW22" s="77" t="str">
        <f>IF(BW21="","",VLOOKUP("~"&amp;BW21,CODE39!$A$2:'CODE39'!$AB$45,28,FALSE))</f>
        <v/>
      </c>
      <c r="CY22" s="77" t="str">
        <f>IF(CY21="","",VLOOKUP("~"&amp;CY21,CODE39!$A$2:'CODE39'!$AB$45,2,FALSE))</f>
        <v/>
      </c>
      <c r="CZ22" s="77" t="str">
        <f>IF(CY21="","",VLOOKUP("~"&amp;CY21,CODE39!$A$2:'CODE39'!$AB$45,3,FALSE))</f>
        <v/>
      </c>
      <c r="DA22" s="77" t="str">
        <f>IF(CY21="","",VLOOKUP("~"&amp;CY21,CODE39!$A$2:'CODE39'!$AB$45,4,FALSE))</f>
        <v/>
      </c>
      <c r="DB22" s="77" t="str">
        <f>IF(CY21="","",VLOOKUP("~"&amp;CY21,CODE39!$A$2:'CODE39'!$AB$45,5,FALSE))</f>
        <v/>
      </c>
      <c r="DC22" s="77" t="str">
        <f>IF(CY21="","",VLOOKUP("~"&amp;CY21,CODE39!$A$2:'CODE39'!$AB$45,6,FALSE))</f>
        <v/>
      </c>
      <c r="DD22" s="77" t="str">
        <f>IF(CY21="","",VLOOKUP("~"&amp;CY21,CODE39!$A$2:'CODE39'!$AB$45,7,FALSE))</f>
        <v/>
      </c>
      <c r="DE22" s="77" t="str">
        <f>IF(CY21="","",VLOOKUP("~"&amp;CY21,CODE39!$A$2:'CODE39'!$AB$45,8,FALSE))</f>
        <v/>
      </c>
      <c r="DF22" s="77" t="str">
        <f>IF(CY21="","",VLOOKUP("~"&amp;CY21,CODE39!$A$2:'CODE39'!$AB$45,9,FALSE))</f>
        <v/>
      </c>
      <c r="DG22" s="77" t="str">
        <f>IF(CY21="","",VLOOKUP("~"&amp;CY21,CODE39!$A$2:'CODE39'!$AB$45,10,FALSE))</f>
        <v/>
      </c>
      <c r="DH22" s="77" t="str">
        <f>IF(CY21="","",VLOOKUP("~"&amp;CY21,CODE39!$A$2:'CODE39'!$AB$45,11,FALSE))</f>
        <v/>
      </c>
      <c r="DI22" s="77" t="str">
        <f>IF(CY21="","",VLOOKUP("~"&amp;CY21,CODE39!$A$2:'CODE39'!$AB$45,12,FALSE))</f>
        <v/>
      </c>
      <c r="DJ22" s="77" t="str">
        <f>IF(CY21="","",VLOOKUP("~"&amp;CY21,CODE39!$A$2:'CODE39'!$AB$45,13,FALSE))</f>
        <v/>
      </c>
      <c r="DK22" s="77" t="str">
        <f>IF(CY21="","",VLOOKUP("~"&amp;CY21,CODE39!$A$2:'CODE39'!$AB$45,14,FALSE))</f>
        <v/>
      </c>
      <c r="DL22" s="77" t="str">
        <f>IF(CY21="","",VLOOKUP("~"&amp;CY21,CODE39!$A$2:'CODE39'!$AB$45,15,FALSE))</f>
        <v/>
      </c>
      <c r="DM22" s="77" t="str">
        <f>IF(CY21="","",VLOOKUP("~"&amp;CY21,CODE39!$A$2:'CODE39'!$AB$45,16,FALSE))</f>
        <v/>
      </c>
      <c r="DN22" s="77" t="str">
        <f>IF(CY21="","",VLOOKUP("~"&amp;CY21,CODE39!$A$2:'CODE39'!$AB$45,17,FALSE))</f>
        <v/>
      </c>
      <c r="DO22" s="77" t="str">
        <f>IF(CY21="","",VLOOKUP("~"&amp;CY21,CODE39!$A$2:'CODE39'!$AB$45,18,FALSE))</f>
        <v/>
      </c>
      <c r="DP22" s="77" t="str">
        <f>IF(CY21="","",VLOOKUP("~"&amp;CY21,CODE39!$A$2:'CODE39'!$AB$45,19,FALSE))</f>
        <v/>
      </c>
      <c r="DQ22" s="77" t="str">
        <f>IF(CY21="","",VLOOKUP("~"&amp;CY21,CODE39!$A$2:'CODE39'!$AB$45,20,FALSE))</f>
        <v/>
      </c>
      <c r="DR22" s="77" t="str">
        <f>IF(CY21="","",VLOOKUP("~"&amp;CY21,CODE39!$A$2:'CODE39'!$AB$45,21,FALSE))</f>
        <v/>
      </c>
      <c r="DS22" s="77" t="str">
        <f>IF(CY21="","",VLOOKUP("~"&amp;CY21,CODE39!$A$2:'CODE39'!$AB$45,22,FALSE))</f>
        <v/>
      </c>
      <c r="DT22" s="77" t="str">
        <f>IF(CY21="","",VLOOKUP("~"&amp;CY21,CODE39!$A$2:'CODE39'!$AB$45,23,FALSE))</f>
        <v/>
      </c>
      <c r="DU22" s="77" t="str">
        <f>IF(CY21="","",VLOOKUP("~"&amp;CY21,CODE39!$A$2:'CODE39'!$AB$45,24,FALSE))</f>
        <v/>
      </c>
      <c r="DV22" s="77" t="str">
        <f>IF(CY21="","",VLOOKUP("~"&amp;CY21,CODE39!$A$2:'CODE39'!$AB$45,25,FALSE))</f>
        <v/>
      </c>
      <c r="DW22" s="77" t="str">
        <f>IF(CY21="","",VLOOKUP("~"&amp;CY21,CODE39!$A$2:'CODE39'!$AB$45,26,FALSE))</f>
        <v/>
      </c>
      <c r="DX22" s="77" t="str">
        <f>IF(CY21="","",VLOOKUP("~"&amp;CY21,CODE39!$A$2:'CODE39'!$AB$45,27,FALSE))</f>
        <v/>
      </c>
      <c r="DY22" s="77" t="str">
        <f>IF(CY21="","",VLOOKUP("~"&amp;CY21,CODE39!$A$2:'CODE39'!$AB$45,28,FALSE))</f>
        <v/>
      </c>
      <c r="EA22" s="77" t="str">
        <f>IF(EA21="","",VLOOKUP("~"&amp;EA21,CODE39!$A$2:'CODE39'!$AB$45,2,FALSE))</f>
        <v/>
      </c>
      <c r="EB22" s="77" t="str">
        <f>IF(EA21="","",VLOOKUP("~"&amp;EA21,CODE39!$A$2:'CODE39'!$AB$45,3,FALSE))</f>
        <v/>
      </c>
      <c r="EC22" s="77" t="str">
        <f>IF(EA21="","",VLOOKUP("~"&amp;EA21,CODE39!$A$2:'CODE39'!$AB$45,4,FALSE))</f>
        <v/>
      </c>
      <c r="ED22" s="77" t="str">
        <f>IF(EA21="","",VLOOKUP("~"&amp;EA21,CODE39!$A$2:'CODE39'!$AB$45,5,FALSE))</f>
        <v/>
      </c>
      <c r="EE22" s="77" t="str">
        <f>IF(EA21="","",VLOOKUP("~"&amp;EA21,CODE39!$A$2:'CODE39'!$AB$45,6,FALSE))</f>
        <v/>
      </c>
      <c r="EF22" s="77" t="str">
        <f>IF(EA21="","",VLOOKUP("~"&amp;EA21,CODE39!$A$2:'CODE39'!$AB$45,7,FALSE))</f>
        <v/>
      </c>
      <c r="EG22" s="77" t="str">
        <f>IF(EA21="","",VLOOKUP("~"&amp;EA21,CODE39!$A$2:'CODE39'!$AB$45,8,FALSE))</f>
        <v/>
      </c>
      <c r="EH22" s="77" t="str">
        <f>IF(EA21="","",VLOOKUP("~"&amp;EA21,CODE39!$A$2:'CODE39'!$AB$45,9,FALSE))</f>
        <v/>
      </c>
      <c r="EI22" s="77" t="str">
        <f>IF(EA21="","",VLOOKUP("~"&amp;EA21,CODE39!$A$2:'CODE39'!$AB$45,10,FALSE))</f>
        <v/>
      </c>
      <c r="EJ22" s="77" t="str">
        <f>IF(EA21="","",VLOOKUP("~"&amp;EA21,CODE39!$A$2:'CODE39'!$AB$45,11,FALSE))</f>
        <v/>
      </c>
      <c r="EK22" s="77" t="str">
        <f>IF(EA21="","",VLOOKUP("~"&amp;EA21,CODE39!$A$2:'CODE39'!$AB$45,12,FALSE))</f>
        <v/>
      </c>
      <c r="EL22" s="77" t="str">
        <f>IF(EA21="","",VLOOKUP("~"&amp;EA21,CODE39!$A$2:'CODE39'!$AB$45,13,FALSE))</f>
        <v/>
      </c>
      <c r="EM22" s="77" t="str">
        <f>IF(EA21="","",VLOOKUP("~"&amp;EA21,CODE39!$A$2:'CODE39'!$AB$45,14,FALSE))</f>
        <v/>
      </c>
      <c r="EN22" s="77" t="str">
        <f>IF(EA21="","",VLOOKUP("~"&amp;EA21,CODE39!$A$2:'CODE39'!$AB$45,15,FALSE))</f>
        <v/>
      </c>
      <c r="EO22" s="77" t="str">
        <f>IF(EA21="","",VLOOKUP("~"&amp;EA21,CODE39!$A$2:'CODE39'!$AB$45,16,FALSE))</f>
        <v/>
      </c>
      <c r="EP22" s="77" t="str">
        <f>IF(EA21="","",VLOOKUP("~"&amp;EA21,CODE39!$A$2:'CODE39'!$AB$45,17,FALSE))</f>
        <v/>
      </c>
      <c r="EQ22" s="77" t="str">
        <f>IF(EA21="","",VLOOKUP("~"&amp;EA21,CODE39!$A$2:'CODE39'!$AB$45,18,FALSE))</f>
        <v/>
      </c>
      <c r="ER22" s="77" t="str">
        <f>IF(EA21="","",VLOOKUP("~"&amp;EA21,CODE39!$A$2:'CODE39'!$AB$45,19,FALSE))</f>
        <v/>
      </c>
      <c r="ES22" s="77" t="str">
        <f>IF(EA21="","",VLOOKUP("~"&amp;EA21,CODE39!$A$2:'CODE39'!$AB$45,20,FALSE))</f>
        <v/>
      </c>
      <c r="ET22" s="77" t="str">
        <f>IF(EA21="","",VLOOKUP("~"&amp;EA21,CODE39!$A$2:'CODE39'!$AB$45,21,FALSE))</f>
        <v/>
      </c>
      <c r="EU22" s="77" t="str">
        <f>IF(EA21="","",VLOOKUP("~"&amp;EA21,CODE39!$A$2:'CODE39'!$AB$45,22,FALSE))</f>
        <v/>
      </c>
      <c r="EV22" s="77" t="str">
        <f>IF(EA21="","",VLOOKUP("~"&amp;EA21,CODE39!$A$2:'CODE39'!$AB$45,23,FALSE))</f>
        <v/>
      </c>
      <c r="EW22" s="77" t="str">
        <f>IF(EA21="","",VLOOKUP("~"&amp;EA21,CODE39!$A$2:'CODE39'!$AB$45,24,FALSE))</f>
        <v/>
      </c>
      <c r="EX22" s="77" t="str">
        <f>IF(EA21="","",VLOOKUP("~"&amp;EA21,CODE39!$A$2:'CODE39'!$AB$45,25,FALSE))</f>
        <v/>
      </c>
      <c r="EY22" s="77" t="str">
        <f>IF(EA21="","",VLOOKUP("~"&amp;EA21,CODE39!$A$2:'CODE39'!$AB$45,26,FALSE))</f>
        <v/>
      </c>
      <c r="EZ22" s="77" t="str">
        <f>IF(EA21="","",VLOOKUP("~"&amp;EA21,CODE39!$A$2:'CODE39'!$AB$45,27,FALSE))</f>
        <v/>
      </c>
      <c r="FA22" s="77" t="str">
        <f>IF(EA21="","",VLOOKUP("~"&amp;EA21,CODE39!$A$2:'CODE39'!$AB$45,28,FALSE))</f>
        <v/>
      </c>
      <c r="FC22" s="77" t="str">
        <f>IF(FC21="","",VLOOKUP("~"&amp;FC21,CODE39!$A$2:'CODE39'!$AB$45,2,FALSE))</f>
        <v/>
      </c>
      <c r="FD22" s="77" t="str">
        <f>IF(FC21="","",VLOOKUP("~"&amp;FC21,CODE39!$A$2:'CODE39'!$AB$45,3,FALSE))</f>
        <v/>
      </c>
      <c r="FE22" s="77" t="str">
        <f>IF(FC21="","",VLOOKUP("~"&amp;FC21,CODE39!$A$2:'CODE39'!$AB$45,4,FALSE))</f>
        <v/>
      </c>
      <c r="FF22" s="77" t="str">
        <f>IF(FC21="","",VLOOKUP("~"&amp;FC21,CODE39!$A$2:'CODE39'!$AB$45,5,FALSE))</f>
        <v/>
      </c>
      <c r="FG22" s="77" t="str">
        <f>IF(FC21="","",VLOOKUP("~"&amp;FC21,CODE39!$A$2:'CODE39'!$AB$45,6,FALSE))</f>
        <v/>
      </c>
      <c r="FH22" s="77" t="str">
        <f>IF(FC21="","",VLOOKUP("~"&amp;FC21,CODE39!$A$2:'CODE39'!$AB$45,7,FALSE))</f>
        <v/>
      </c>
      <c r="FI22" s="77" t="str">
        <f>IF(FC21="","",VLOOKUP("~"&amp;FC21,CODE39!$A$2:'CODE39'!$AB$45,8,FALSE))</f>
        <v/>
      </c>
      <c r="FJ22" s="77" t="str">
        <f>IF(FC21="","",VLOOKUP("~"&amp;FC21,CODE39!$A$2:'CODE39'!$AB$45,9,FALSE))</f>
        <v/>
      </c>
      <c r="FK22" s="77" t="str">
        <f>IF(FC21="","",VLOOKUP("~"&amp;FC21,CODE39!$A$2:'CODE39'!$AB$45,10,FALSE))</f>
        <v/>
      </c>
      <c r="FL22" s="77" t="str">
        <f>IF(FC21="","",VLOOKUP("~"&amp;FC21,CODE39!$A$2:'CODE39'!$AB$45,11,FALSE))</f>
        <v/>
      </c>
      <c r="FM22" s="77" t="str">
        <f>IF(FC21="","",VLOOKUP("~"&amp;FC21,CODE39!$A$2:'CODE39'!$AB$45,12,FALSE))</f>
        <v/>
      </c>
      <c r="FN22" s="77" t="str">
        <f>IF(FC21="","",VLOOKUP("~"&amp;FC21,CODE39!$A$2:'CODE39'!$AB$45,13,FALSE))</f>
        <v/>
      </c>
      <c r="FO22" s="77" t="str">
        <f>IF(FC21="","",VLOOKUP("~"&amp;FC21,CODE39!$A$2:'CODE39'!$AB$45,14,FALSE))</f>
        <v/>
      </c>
      <c r="FP22" s="77" t="str">
        <f>IF(FC21="","",VLOOKUP("~"&amp;FC21,CODE39!$A$2:'CODE39'!$AB$45,15,FALSE))</f>
        <v/>
      </c>
      <c r="FQ22" s="77" t="str">
        <f>IF(FC21="","",VLOOKUP("~"&amp;FC21,CODE39!$A$2:'CODE39'!$AB$45,16,FALSE))</f>
        <v/>
      </c>
      <c r="FR22" s="77" t="str">
        <f>IF(FC21="","",VLOOKUP("~"&amp;FC21,CODE39!$A$2:'CODE39'!$AB$45,17,FALSE))</f>
        <v/>
      </c>
      <c r="FS22" s="77" t="str">
        <f>IF(FC21="","",VLOOKUP("~"&amp;FC21,CODE39!$A$2:'CODE39'!$AB$45,18,FALSE))</f>
        <v/>
      </c>
      <c r="FT22" s="77" t="str">
        <f>IF(FC21="","",VLOOKUP("~"&amp;FC21,CODE39!$A$2:'CODE39'!$AB$45,19,FALSE))</f>
        <v/>
      </c>
      <c r="FU22" s="77" t="str">
        <f>IF(FC21="","",VLOOKUP("~"&amp;FC21,CODE39!$A$2:'CODE39'!$AB$45,20,FALSE))</f>
        <v/>
      </c>
      <c r="FV22" s="77" t="str">
        <f>IF(FC21="","",VLOOKUP("~"&amp;FC21,CODE39!$A$2:'CODE39'!$AB$45,21,FALSE))</f>
        <v/>
      </c>
      <c r="FW22" s="77" t="str">
        <f>IF(FC21="","",VLOOKUP("~"&amp;FC21,CODE39!$A$2:'CODE39'!$AB$45,22,FALSE))</f>
        <v/>
      </c>
      <c r="FX22" s="77" t="str">
        <f>IF(FC21="","",VLOOKUP("~"&amp;FC21,CODE39!$A$2:'CODE39'!$AB$45,23,FALSE))</f>
        <v/>
      </c>
      <c r="FY22" s="77" t="str">
        <f>IF(FC21="","",VLOOKUP("~"&amp;FC21,CODE39!$A$2:'CODE39'!$AB$45,24,FALSE))</f>
        <v/>
      </c>
      <c r="FZ22" s="77" t="str">
        <f>IF(FC21="","",VLOOKUP("~"&amp;FC21,CODE39!$A$2:'CODE39'!$AB$45,25,FALSE))</f>
        <v/>
      </c>
      <c r="GA22" s="77" t="str">
        <f>IF(FC21="","",VLOOKUP("~"&amp;FC21,CODE39!$A$2:'CODE39'!$AB$45,26,FALSE))</f>
        <v/>
      </c>
      <c r="GB22" s="77" t="str">
        <f>IF(FC21="","",VLOOKUP("~"&amp;FC21,CODE39!$A$2:'CODE39'!$AB$45,27,FALSE))</f>
        <v/>
      </c>
      <c r="GC22" s="77" t="str">
        <f>IF(FC21="","",VLOOKUP("~"&amp;FC21,CODE39!$A$2:'CODE39'!$AB$45,28,FALSE))</f>
        <v/>
      </c>
      <c r="GE22" s="77" t="str">
        <f>IF(GE21="","",VLOOKUP("~"&amp;GE21,CODE39!$A$2:'CODE39'!$AB$45,2,FALSE))</f>
        <v/>
      </c>
      <c r="GF22" s="77" t="str">
        <f>IF(GE21="","",VLOOKUP("~"&amp;GE21,CODE39!$A$2:'CODE39'!$AB$45,3,FALSE))</f>
        <v/>
      </c>
      <c r="GG22" s="77" t="str">
        <f>IF(GE21="","",VLOOKUP("~"&amp;GE21,CODE39!$A$2:'CODE39'!$AB$45,4,FALSE))</f>
        <v/>
      </c>
      <c r="GH22" s="77" t="str">
        <f>IF(GE21="","",VLOOKUP("~"&amp;GE21,CODE39!$A$2:'CODE39'!$AB$45,5,FALSE))</f>
        <v/>
      </c>
      <c r="GI22" s="77" t="str">
        <f>IF(GE21="","",VLOOKUP("~"&amp;GE21,CODE39!$A$2:'CODE39'!$AB$45,6,FALSE))</f>
        <v/>
      </c>
      <c r="GJ22" s="77" t="str">
        <f>IF(GE21="","",VLOOKUP("~"&amp;GE21,CODE39!$A$2:'CODE39'!$AB$45,7,FALSE))</f>
        <v/>
      </c>
      <c r="GK22" s="77" t="str">
        <f>IF(GE21="","",VLOOKUP("~"&amp;GE21,CODE39!$A$2:'CODE39'!$AB$45,8,FALSE))</f>
        <v/>
      </c>
      <c r="GL22" s="77" t="str">
        <f>IF(GE21="","",VLOOKUP("~"&amp;GE21,CODE39!$A$2:'CODE39'!$AB$45,9,FALSE))</f>
        <v/>
      </c>
      <c r="GM22" s="77" t="str">
        <f>IF(GE21="","",VLOOKUP("~"&amp;GE21,CODE39!$A$2:'CODE39'!$AB$45,10,FALSE))</f>
        <v/>
      </c>
      <c r="GN22" s="77" t="str">
        <f>IF(GE21="","",VLOOKUP("~"&amp;GE21,CODE39!$A$2:'CODE39'!$AB$45,11,FALSE))</f>
        <v/>
      </c>
      <c r="GO22" s="77" t="str">
        <f>IF(GE21="","",VLOOKUP("~"&amp;GE21,CODE39!$A$2:'CODE39'!$AB$45,12,FALSE))</f>
        <v/>
      </c>
      <c r="GP22" s="77" t="str">
        <f>IF(GE21="","",VLOOKUP("~"&amp;GE21,CODE39!$A$2:'CODE39'!$AB$45,13,FALSE))</f>
        <v/>
      </c>
      <c r="GQ22" s="77" t="str">
        <f>IF(GE21="","",VLOOKUP("~"&amp;GE21,CODE39!$A$2:'CODE39'!$AB$45,14,FALSE))</f>
        <v/>
      </c>
      <c r="GR22" s="77" t="str">
        <f>IF(GE21="","",VLOOKUP("~"&amp;GE21,CODE39!$A$2:'CODE39'!$AB$45,15,FALSE))</f>
        <v/>
      </c>
      <c r="GS22" s="77" t="str">
        <f>IF(GE21="","",VLOOKUP("~"&amp;GE21,CODE39!$A$2:'CODE39'!$AB$45,16,FALSE))</f>
        <v/>
      </c>
      <c r="GT22" s="77" t="str">
        <f>IF(GE21="","",VLOOKUP("~"&amp;GE21,CODE39!$A$2:'CODE39'!$AB$45,17,FALSE))</f>
        <v/>
      </c>
      <c r="GU22" s="77" t="str">
        <f>IF(GE21="","",VLOOKUP("~"&amp;GE21,CODE39!$A$2:'CODE39'!$AB$45,18,FALSE))</f>
        <v/>
      </c>
      <c r="GV22" s="77" t="str">
        <f>IF(GE21="","",VLOOKUP("~"&amp;GE21,CODE39!$A$2:'CODE39'!$AB$45,19,FALSE))</f>
        <v/>
      </c>
      <c r="GW22" s="77" t="str">
        <f>IF(GE21="","",VLOOKUP("~"&amp;GE21,CODE39!$A$2:'CODE39'!$AB$45,20,FALSE))</f>
        <v/>
      </c>
      <c r="GX22" s="77" t="str">
        <f>IF(GE21="","",VLOOKUP("~"&amp;GE21,CODE39!$A$2:'CODE39'!$AB$45,21,FALSE))</f>
        <v/>
      </c>
      <c r="GY22" s="77" t="str">
        <f>IF(GE21="","",VLOOKUP("~"&amp;GE21,CODE39!$A$2:'CODE39'!$AB$45,22,FALSE))</f>
        <v/>
      </c>
      <c r="GZ22" s="77" t="str">
        <f>IF(GE21="","",VLOOKUP("~"&amp;GE21,CODE39!$A$2:'CODE39'!$AB$45,23,FALSE))</f>
        <v/>
      </c>
      <c r="HA22" s="77" t="str">
        <f>IF(GE21="","",VLOOKUP("~"&amp;GE21,CODE39!$A$2:'CODE39'!$AB$45,24,FALSE))</f>
        <v/>
      </c>
      <c r="HB22" s="77" t="str">
        <f>IF(GE21="","",VLOOKUP("~"&amp;GE21,CODE39!$A$2:'CODE39'!$AB$45,25,FALSE))</f>
        <v/>
      </c>
      <c r="HC22" s="77" t="str">
        <f>IF(GE21="","",VLOOKUP("~"&amp;GE21,CODE39!$A$2:'CODE39'!$AB$45,26,FALSE))</f>
        <v/>
      </c>
      <c r="HD22" s="77" t="str">
        <f>IF(GE21="","",VLOOKUP("~"&amp;GE21,CODE39!$A$2:'CODE39'!$AB$45,27,FALSE))</f>
        <v/>
      </c>
      <c r="HE22" s="77" t="str">
        <f>IF(GE21="","",VLOOKUP("~"&amp;GE21,CODE39!$A$2:'CODE39'!$AB$45,28,FALSE))</f>
        <v/>
      </c>
      <c r="HG22" s="77" t="str">
        <f>IF(HG21="","",VLOOKUP("~"&amp;HG21,CODE39!$A$2:'CODE39'!$AB$45,2,FALSE))</f>
        <v/>
      </c>
      <c r="HH22" s="77" t="str">
        <f>IF(HG21="","",VLOOKUP("~"&amp;HG21,CODE39!$A$2:'CODE39'!$AB$45,3,FALSE))</f>
        <v/>
      </c>
      <c r="HI22" s="77" t="str">
        <f>IF(HG21="","",VLOOKUP("~"&amp;HG21,CODE39!$A$2:'CODE39'!$AB$45,4,FALSE))</f>
        <v/>
      </c>
      <c r="HJ22" s="77" t="str">
        <f>IF(HG21="","",VLOOKUP("~"&amp;HG21,CODE39!$A$2:'CODE39'!$AB$45,5,FALSE))</f>
        <v/>
      </c>
      <c r="HK22" s="77" t="str">
        <f>IF(HG21="","",VLOOKUP("~"&amp;HG21,CODE39!$A$2:'CODE39'!$AB$45,6,FALSE))</f>
        <v/>
      </c>
      <c r="HL22" s="77" t="str">
        <f>IF(HG21="","",VLOOKUP("~"&amp;HG21,CODE39!$A$2:'CODE39'!$AB$45,7,FALSE))</f>
        <v/>
      </c>
      <c r="HM22" s="77" t="str">
        <f>IF(HG21="","",VLOOKUP("~"&amp;HG21,CODE39!$A$2:'CODE39'!$AB$45,8,FALSE))</f>
        <v/>
      </c>
      <c r="HN22" s="77" t="str">
        <f>IF(HG21="","",VLOOKUP("~"&amp;HG21,CODE39!$A$2:'CODE39'!$AB$45,9,FALSE))</f>
        <v/>
      </c>
      <c r="HO22" s="77" t="str">
        <f>IF(HG21="","",VLOOKUP("~"&amp;HG21,CODE39!$A$2:'CODE39'!$AB$45,10,FALSE))</f>
        <v/>
      </c>
      <c r="HP22" s="77" t="str">
        <f>IF(HG21="","",VLOOKUP("~"&amp;HG21,CODE39!$A$2:'CODE39'!$AB$45,11,FALSE))</f>
        <v/>
      </c>
      <c r="HQ22" s="77" t="str">
        <f>IF(HG21="","",VLOOKUP("~"&amp;HG21,CODE39!$A$2:'CODE39'!$AB$45,12,FALSE))</f>
        <v/>
      </c>
      <c r="HR22" s="77" t="str">
        <f>IF(HG21="","",VLOOKUP("~"&amp;HG21,CODE39!$A$2:'CODE39'!$AB$45,13,FALSE))</f>
        <v/>
      </c>
      <c r="HS22" s="77" t="str">
        <f>IF(HG21="","",VLOOKUP("~"&amp;HG21,CODE39!$A$2:'CODE39'!$AB$45,14,FALSE))</f>
        <v/>
      </c>
      <c r="HT22" s="77" t="str">
        <f>IF(HG21="","",VLOOKUP("~"&amp;HG21,CODE39!$A$2:'CODE39'!$AB$45,15,FALSE))</f>
        <v/>
      </c>
      <c r="HU22" s="77" t="str">
        <f>IF(HG21="","",VLOOKUP("~"&amp;HG21,CODE39!$A$2:'CODE39'!$AB$45,16,FALSE))</f>
        <v/>
      </c>
      <c r="HV22" s="77" t="str">
        <f>IF(HG21="","",VLOOKUP("~"&amp;HG21,CODE39!$A$2:'CODE39'!$AB$45,17,FALSE))</f>
        <v/>
      </c>
      <c r="HW22" s="77" t="str">
        <f>IF(HG21="","",VLOOKUP("~"&amp;HG21,CODE39!$A$2:'CODE39'!$AB$45,18,FALSE))</f>
        <v/>
      </c>
      <c r="HX22" s="77" t="str">
        <f>IF(HG21="","",VLOOKUP("~"&amp;HG21,CODE39!$A$2:'CODE39'!$AB$45,19,FALSE))</f>
        <v/>
      </c>
      <c r="HY22" s="77" t="str">
        <f>IF(HG21="","",VLOOKUP("~"&amp;HG21,CODE39!$A$2:'CODE39'!$AB$45,20,FALSE))</f>
        <v/>
      </c>
      <c r="HZ22" s="77" t="str">
        <f>IF(HG21="","",VLOOKUP("~"&amp;HG21,CODE39!$A$2:'CODE39'!$AB$45,21,FALSE))</f>
        <v/>
      </c>
      <c r="IA22" s="77" t="str">
        <f>IF(HG21="","",VLOOKUP("~"&amp;HG21,CODE39!$A$2:'CODE39'!$AB$45,22,FALSE))</f>
        <v/>
      </c>
      <c r="IB22" s="77" t="str">
        <f>IF(HG21="","",VLOOKUP("~"&amp;HG21,CODE39!$A$2:'CODE39'!$AB$45,23,FALSE))</f>
        <v/>
      </c>
      <c r="IC22" s="77" t="str">
        <f>IF(HG21="","",VLOOKUP("~"&amp;HG21,CODE39!$A$2:'CODE39'!$AB$45,24,FALSE))</f>
        <v/>
      </c>
      <c r="ID22" s="77" t="str">
        <f>IF(HG21="","",VLOOKUP("~"&amp;HG21,CODE39!$A$2:'CODE39'!$AB$45,25,FALSE))</f>
        <v/>
      </c>
      <c r="IE22" s="77" t="str">
        <f>IF(HG21="","",VLOOKUP("~"&amp;HG21,CODE39!$A$2:'CODE39'!$AB$45,26,FALSE))</f>
        <v/>
      </c>
      <c r="IF22" s="77" t="str">
        <f>IF(HG21="","",VLOOKUP("~"&amp;HG21,CODE39!$A$2:'CODE39'!$AB$45,27,FALSE))</f>
        <v/>
      </c>
      <c r="IG22" s="77" t="str">
        <f>IF(HG21="","",VLOOKUP("~"&amp;HG21,CODE39!$A$2:'CODE39'!$AB$45,28,FALSE))</f>
        <v/>
      </c>
    </row>
    <row r="25" spans="1:241">
      <c r="A25" s="79" t="s">
        <v>100</v>
      </c>
    </row>
    <row r="26" spans="1:241">
      <c r="A26" s="79" t="s">
        <v>101</v>
      </c>
      <c r="B26" s="85" t="str">
        <f>IF(Sheet1!$B$14="","",Sheet1!$B$14)</f>
        <v/>
      </c>
    </row>
    <row r="27" spans="1:241">
      <c r="A27" s="79" t="s">
        <v>102</v>
      </c>
      <c r="B27" s="80" t="str">
        <f>IF(B26="","0000",YEAR(B26))&amp;IF(B26="","0",IF(MONTH(B26)&lt;10,MONTH(B26),CHAR(MONTH(B26)+55)))&amp;IF(B26="","0",IF(DAY(B26)&lt;10,DAY(B26),CHAR(DAY(B26)+55)))</f>
        <v>000000</v>
      </c>
    </row>
    <row r="28" spans="1:241">
      <c r="A28" s="79" t="s">
        <v>11</v>
      </c>
      <c r="B28" s="85" t="str">
        <f>IF(Sheet1!$B$15="","",Sheet1!$B$15)</f>
        <v/>
      </c>
    </row>
    <row r="29" spans="1:241">
      <c r="A29" s="79" t="s">
        <v>38</v>
      </c>
      <c r="B29" s="85" t="str">
        <f>IF(Sheet1!$B$16="","",Sheet1!$B$16)</f>
        <v/>
      </c>
    </row>
    <row r="30" spans="1:241">
      <c r="A30" s="79" t="s">
        <v>103</v>
      </c>
      <c r="B30" s="79">
        <f>IF(B28="",0,IF(B28="なし",1,2))+IF(B29="",0,IF(B29="なし",3,6))</f>
        <v>0</v>
      </c>
    </row>
    <row r="31" spans="1:241">
      <c r="A31" s="79" t="s">
        <v>81</v>
      </c>
      <c r="B31" s="80" t="str">
        <f>IF(OR(Sheet1!$B$14&lt;&gt;"",Sheet1!$B$15&lt;&gt;"",Sheet1!$B$16&lt;&gt;""),B27&amp;B30,"")</f>
        <v/>
      </c>
      <c r="C31" s="79" t="s">
        <v>104</v>
      </c>
    </row>
    <row r="33" spans="1:241">
      <c r="A33" s="79" t="s">
        <v>82</v>
      </c>
    </row>
    <row r="34" spans="1:241">
      <c r="A34" s="82" t="s">
        <v>83</v>
      </c>
      <c r="C34" s="81">
        <v>1</v>
      </c>
      <c r="D34" s="81">
        <v>2</v>
      </c>
      <c r="E34" s="81">
        <v>3</v>
      </c>
      <c r="F34" s="81">
        <v>4</v>
      </c>
      <c r="G34" s="81">
        <v>5</v>
      </c>
      <c r="H34" s="81">
        <v>6</v>
      </c>
      <c r="I34" s="81">
        <v>7</v>
      </c>
      <c r="J34" s="81">
        <v>8</v>
      </c>
      <c r="K34" s="81">
        <v>9</v>
      </c>
      <c r="L34" s="81">
        <v>10</v>
      </c>
      <c r="M34" s="81">
        <v>11</v>
      </c>
      <c r="N34" s="81">
        <v>12</v>
      </c>
      <c r="O34" s="81">
        <v>13</v>
      </c>
      <c r="P34" s="81">
        <v>14</v>
      </c>
      <c r="Q34" s="81">
        <v>15</v>
      </c>
      <c r="R34" s="81">
        <v>16</v>
      </c>
    </row>
    <row r="35" spans="1:241">
      <c r="A35" s="82" t="s">
        <v>84</v>
      </c>
      <c r="B35" s="80"/>
      <c r="C35" s="81" t="str">
        <f>MID($B$31,C34,1)</f>
        <v/>
      </c>
      <c r="D35" s="81" t="str">
        <f t="shared" ref="D35:R35" si="2">MID($B$31,D34,1)</f>
        <v/>
      </c>
      <c r="E35" s="81" t="str">
        <f t="shared" si="2"/>
        <v/>
      </c>
      <c r="F35" s="81" t="str">
        <f t="shared" si="2"/>
        <v/>
      </c>
      <c r="G35" s="81" t="str">
        <f t="shared" si="2"/>
        <v/>
      </c>
      <c r="H35" s="81" t="str">
        <f t="shared" si="2"/>
        <v/>
      </c>
      <c r="I35" s="81" t="str">
        <f t="shared" si="2"/>
        <v/>
      </c>
      <c r="J35" s="81" t="str">
        <f t="shared" si="2"/>
        <v/>
      </c>
      <c r="K35" s="81" t="str">
        <f t="shared" si="2"/>
        <v/>
      </c>
      <c r="L35" s="81" t="str">
        <f t="shared" si="2"/>
        <v/>
      </c>
      <c r="M35" s="81" t="str">
        <f t="shared" si="2"/>
        <v/>
      </c>
      <c r="N35" s="81" t="str">
        <f t="shared" si="2"/>
        <v/>
      </c>
      <c r="O35" s="81" t="str">
        <f t="shared" si="2"/>
        <v/>
      </c>
      <c r="P35" s="81" t="str">
        <f t="shared" si="2"/>
        <v/>
      </c>
      <c r="Q35" s="81" t="str">
        <f t="shared" si="2"/>
        <v/>
      </c>
      <c r="R35" s="81" t="str">
        <f t="shared" si="2"/>
        <v/>
      </c>
    </row>
    <row r="36" spans="1:241">
      <c r="A36" s="82" t="s">
        <v>85</v>
      </c>
      <c r="C36" s="81">
        <f>IF(C35="",0,IF(OR(C35="-",C35="."),IF(C35="-",36,37),IF(OR(C35=" ",C35="$"),IF(C35=" ",38,39),IF(OR(C35="/",C35="+"),IF(C35="/",40,41),IF(OR(C35="%",C35="*"),IF(C35="%",42,43),IF(AND(CODE(C35)&gt;=65,CODE(C35)&lt;=90),CODE(C35)-55,VALUE(C35)))))))</f>
        <v>0</v>
      </c>
      <c r="D36" s="81">
        <f t="shared" ref="D36:Q36" si="3">IF(D35="",0,IF(OR(D35="-",D35="."),IF(D35="-",36,37),IF(OR(D35=" ",D35="$"),IF(D35=" ",38,39),IF(OR(D35="/",D35="+"),IF(D35="/",40,41),IF(OR(D35="%",D35="*"),IF(D35="%",42,43),IF(AND(CODE(D35)&gt;=65,CODE(D35)&lt;=90),CODE(D35)-55,VALUE(D35)))))))</f>
        <v>0</v>
      </c>
      <c r="E36" s="81">
        <f t="shared" si="3"/>
        <v>0</v>
      </c>
      <c r="F36" s="81">
        <f t="shared" si="3"/>
        <v>0</v>
      </c>
      <c r="G36" s="81">
        <f t="shared" si="3"/>
        <v>0</v>
      </c>
      <c r="H36" s="81">
        <f t="shared" si="3"/>
        <v>0</v>
      </c>
      <c r="I36" s="81">
        <f t="shared" si="3"/>
        <v>0</v>
      </c>
      <c r="J36" s="81">
        <f t="shared" si="3"/>
        <v>0</v>
      </c>
      <c r="K36" s="81">
        <f t="shared" si="3"/>
        <v>0</v>
      </c>
      <c r="L36" s="81">
        <f t="shared" si="3"/>
        <v>0</v>
      </c>
      <c r="M36" s="81">
        <f t="shared" si="3"/>
        <v>0</v>
      </c>
      <c r="N36" s="81">
        <f t="shared" si="3"/>
        <v>0</v>
      </c>
      <c r="O36" s="81">
        <f t="shared" si="3"/>
        <v>0</v>
      </c>
      <c r="P36" s="81">
        <f t="shared" si="3"/>
        <v>0</v>
      </c>
      <c r="Q36" s="81">
        <f t="shared" si="3"/>
        <v>0</v>
      </c>
      <c r="R36" s="81">
        <f>IF(R35="",0,IF(OR(R35="-",R35="."),IF(R35="-",36,37),IF(OR(R35=" ",R35="$"),IF(R35=" ",38,39),IF(OR(R35="/",R35="+"),IF(R35="/",40,41),IF(OR(R35="%",R35="*"),IF(R35="%",42,43),IF(AND(CODE(R35)&gt;=65,CODE(R35)&lt;=90),CODE(R35)-55,VALUE(R35)))))))</f>
        <v>0</v>
      </c>
    </row>
    <row r="37" spans="1:241">
      <c r="A37" s="82" t="s">
        <v>86</v>
      </c>
      <c r="B37" s="79">
        <f>SUM(C36:Q36)</f>
        <v>0</v>
      </c>
    </row>
    <row r="38" spans="1:241">
      <c r="A38" s="82" t="s">
        <v>87</v>
      </c>
      <c r="B38" s="79">
        <f>MOD(B37,43)</f>
        <v>0</v>
      </c>
    </row>
    <row r="39" spans="1:241">
      <c r="A39" s="82" t="s">
        <v>79</v>
      </c>
      <c r="B39" s="80">
        <f>IF(OR(B38=36,B38=37),IF(B38=36,"-","."),IF(OR(B38=38,B38=39),IF(B38=38," ","$"),IF(OR(B38=40,B38=41),IF(B38=40,"/","+"),IF(OR(B38=42,B38=43),IF(B38=42,"%","*"),IF(AND(B38&gt;=10,B38&lt;=35),CHAR(B38+55),B38)))))</f>
        <v>0</v>
      </c>
    </row>
    <row r="41" spans="1:241">
      <c r="A41" s="79" t="s">
        <v>88</v>
      </c>
      <c r="B41" s="80" t="str">
        <f>IF(B31="","","*"&amp;B31&amp;B39&amp; "*")</f>
        <v/>
      </c>
    </row>
    <row r="42" spans="1:241">
      <c r="A42" s="86" t="s">
        <v>105</v>
      </c>
      <c r="B42" s="80"/>
    </row>
    <row r="43" spans="1:241">
      <c r="A43" s="86" t="s">
        <v>107</v>
      </c>
      <c r="C43" s="81"/>
      <c r="S43" s="79">
        <v>1</v>
      </c>
      <c r="AU43" s="79">
        <v>2</v>
      </c>
      <c r="BW43" s="79">
        <v>3</v>
      </c>
      <c r="CY43" s="79">
        <v>4</v>
      </c>
      <c r="EA43" s="79">
        <v>5</v>
      </c>
      <c r="FC43" s="79">
        <v>6</v>
      </c>
      <c r="GE43" s="79">
        <v>7</v>
      </c>
      <c r="HG43" s="79">
        <v>8</v>
      </c>
    </row>
    <row r="44" spans="1:241">
      <c r="A44" s="86" t="s">
        <v>108</v>
      </c>
      <c r="S44" s="81" t="str">
        <f>MID(B41,S43,1)</f>
        <v/>
      </c>
      <c r="AU44" s="81" t="str">
        <f>MID(B41,AU43,1)</f>
        <v/>
      </c>
      <c r="BW44" s="81" t="str">
        <f>MID(B41,BW43,1)</f>
        <v/>
      </c>
      <c r="CY44" s="81" t="str">
        <f>MID(B41,CY43,1)</f>
        <v/>
      </c>
      <c r="EA44" s="81" t="str">
        <f>MID(B41,EA43,1)</f>
        <v/>
      </c>
      <c r="FC44" s="81" t="str">
        <f>MID(B41,FC43,1)</f>
        <v/>
      </c>
      <c r="GE44" s="81" t="str">
        <f>MID(B41,GE43,1)</f>
        <v/>
      </c>
      <c r="HG44" s="81" t="str">
        <f>MID(B41,HG43,1)</f>
        <v/>
      </c>
    </row>
    <row r="45" spans="1:241" ht="11.25" customHeight="1">
      <c r="A45" s="86" t="s">
        <v>109</v>
      </c>
      <c r="S45" s="77" t="str">
        <f>IF(S44="","",VLOOKUP("~"&amp;S44,CODE39!$A$2:'CODE39'!$AB$45,2,FALSE))</f>
        <v/>
      </c>
      <c r="T45" s="77" t="str">
        <f>IF(S44="","",VLOOKUP("~"&amp;S44,CODE39!$A$2:'CODE39'!$AB$45,3,FALSE))</f>
        <v/>
      </c>
      <c r="U45" s="77" t="str">
        <f>IF(S44="","",VLOOKUP("~"&amp;S44,CODE39!$A$2:'CODE39'!$AB$45,4,FALSE))</f>
        <v/>
      </c>
      <c r="V45" s="77" t="str">
        <f>IF(S44="","",VLOOKUP("~"&amp;S44,CODE39!$A$2:'CODE39'!$AB$45,5,FALSE))</f>
        <v/>
      </c>
      <c r="W45" s="77" t="str">
        <f>IF(S44="","",VLOOKUP("~"&amp;S44,CODE39!$A$2:'CODE39'!$AB$45,6,FALSE))</f>
        <v/>
      </c>
      <c r="X45" s="77" t="str">
        <f>IF(S44="","",VLOOKUP("~"&amp;S44,CODE39!$A$2:'CODE39'!$AB$45,7,FALSE))</f>
        <v/>
      </c>
      <c r="Y45" s="77" t="str">
        <f>IF(S44="","",VLOOKUP("~"&amp;S44,CODE39!$A$2:'CODE39'!$AB$45,8,FALSE))</f>
        <v/>
      </c>
      <c r="Z45" s="77" t="str">
        <f>IF(S44="","",VLOOKUP("~"&amp;S44,CODE39!$A$2:'CODE39'!$AB$45,9,FALSE))</f>
        <v/>
      </c>
      <c r="AA45" s="77" t="str">
        <f>IF(S44="","",VLOOKUP("~"&amp;S44,CODE39!$A$2:'CODE39'!$AB$45,10,FALSE))</f>
        <v/>
      </c>
      <c r="AB45" s="77" t="str">
        <f>IF(S44="","",VLOOKUP("~"&amp;S44,CODE39!$A$2:'CODE39'!$AB$45,11,FALSE))</f>
        <v/>
      </c>
      <c r="AC45" s="77" t="str">
        <f>IF(S44="","",VLOOKUP("~"&amp;S44,CODE39!$A$2:'CODE39'!$AB$45,12,FALSE))</f>
        <v/>
      </c>
      <c r="AD45" s="77" t="str">
        <f>IF(S44="","",VLOOKUP("~"&amp;S44,CODE39!$A$2:'CODE39'!$AB$45,13,FALSE))</f>
        <v/>
      </c>
      <c r="AE45" s="77" t="str">
        <f>IF(S44="","",VLOOKUP("~"&amp;S44,CODE39!$A$2:'CODE39'!$AB$45,14,FALSE))</f>
        <v/>
      </c>
      <c r="AF45" s="77" t="str">
        <f>IF(S44="","",VLOOKUP("~"&amp;S44,CODE39!$A$2:'CODE39'!$AB$45,15,FALSE))</f>
        <v/>
      </c>
      <c r="AG45" s="77" t="str">
        <f>IF(S44="","",VLOOKUP("~"&amp;S44,CODE39!$A$2:'CODE39'!$AB$45,16,FALSE))</f>
        <v/>
      </c>
      <c r="AH45" s="77" t="str">
        <f>IF(S44="","",VLOOKUP("~"&amp;S44,CODE39!$A$2:'CODE39'!$AB$45,17,FALSE))</f>
        <v/>
      </c>
      <c r="AI45" s="77" t="str">
        <f>IF(S44="","",VLOOKUP("~"&amp;S44,CODE39!$A$2:'CODE39'!$AB$45,18,FALSE))</f>
        <v/>
      </c>
      <c r="AJ45" s="77" t="str">
        <f>IF(S44="","",VLOOKUP("~"&amp;S44,CODE39!$A$2:'CODE39'!$AB$45,19,FALSE))</f>
        <v/>
      </c>
      <c r="AK45" s="77" t="str">
        <f>IF(S44="","",VLOOKUP("~"&amp;S44,CODE39!$A$2:'CODE39'!$AB$45,20,FALSE))</f>
        <v/>
      </c>
      <c r="AL45" s="77" t="str">
        <f>IF(S44="","",VLOOKUP("~"&amp;S44,CODE39!$A$2:'CODE39'!$AB$45,21,FALSE))</f>
        <v/>
      </c>
      <c r="AM45" s="77" t="str">
        <f>IF(S44="","",VLOOKUP("~"&amp;S44,CODE39!$A$2:'CODE39'!$AB$45,22,FALSE))</f>
        <v/>
      </c>
      <c r="AN45" s="77" t="str">
        <f>IF(S44="","",VLOOKUP("~"&amp;S44,CODE39!$A$2:'CODE39'!$AB$45,23,FALSE))</f>
        <v/>
      </c>
      <c r="AO45" s="77" t="str">
        <f>IF(S44="","",VLOOKUP("~"&amp;S44,CODE39!$A$2:'CODE39'!$AB$45,24,FALSE))</f>
        <v/>
      </c>
      <c r="AP45" s="77" t="str">
        <f>IF(S44="","",VLOOKUP("~"&amp;S44,CODE39!$A$2:'CODE39'!$AB$45,25,FALSE))</f>
        <v/>
      </c>
      <c r="AQ45" s="77" t="str">
        <f>IF(S44="","",VLOOKUP("~"&amp;S44,CODE39!$A$2:'CODE39'!$AB$45,26,FALSE))</f>
        <v/>
      </c>
      <c r="AR45" s="77" t="str">
        <f>IF(S44="","",VLOOKUP("~"&amp;S44,CODE39!$A$2:'CODE39'!$AB$45,27,FALSE))</f>
        <v/>
      </c>
      <c r="AS45" s="77" t="str">
        <f>IF(S44="","",VLOOKUP("~"&amp;S44,CODE39!$A$2:'CODE39'!$AB$45,28,FALSE))</f>
        <v/>
      </c>
      <c r="AU45" s="77" t="str">
        <f>IF(AU44="","",VLOOKUP("~"&amp;AU44,CODE39!$A$2:'CODE39'!$AB$45,2,FALSE))</f>
        <v/>
      </c>
      <c r="AV45" s="77" t="str">
        <f>IF(AU44="","",VLOOKUP("~"&amp;AU44,CODE39!$A$2:'CODE39'!$AB$45,3,FALSE))</f>
        <v/>
      </c>
      <c r="AW45" s="77" t="str">
        <f>IF(AU44="","",VLOOKUP("~"&amp;AU44,CODE39!$A$2:'CODE39'!$AB$45,4,FALSE))</f>
        <v/>
      </c>
      <c r="AX45" s="77" t="str">
        <f>IF(AU44="","",VLOOKUP("~"&amp;AU44,CODE39!$A$2:'CODE39'!$AB$45,5,FALSE))</f>
        <v/>
      </c>
      <c r="AY45" s="77" t="str">
        <f>IF(AU44="","",VLOOKUP("~"&amp;AU44,CODE39!$A$2:'CODE39'!$AB$45,6,FALSE))</f>
        <v/>
      </c>
      <c r="AZ45" s="77" t="str">
        <f>IF(AU44="","",VLOOKUP("~"&amp;AU44,CODE39!$A$2:'CODE39'!$AB$45,7,FALSE))</f>
        <v/>
      </c>
      <c r="BA45" s="77" t="str">
        <f>IF(AU44="","",VLOOKUP("~"&amp;AU44,CODE39!$A$2:'CODE39'!$AB$45,8,FALSE))</f>
        <v/>
      </c>
      <c r="BB45" s="77" t="str">
        <f>IF(AU44="","",VLOOKUP("~"&amp;AU44,CODE39!$A$2:'CODE39'!$AB$45,9,FALSE))</f>
        <v/>
      </c>
      <c r="BC45" s="77" t="str">
        <f>IF(AU44="","",VLOOKUP("~"&amp;AU44,CODE39!$A$2:'CODE39'!$AB$45,10,FALSE))</f>
        <v/>
      </c>
      <c r="BD45" s="77" t="str">
        <f>IF(AU44="","",VLOOKUP("~"&amp;AU44,CODE39!$A$2:'CODE39'!$AB$45,11,FALSE))</f>
        <v/>
      </c>
      <c r="BE45" s="77" t="str">
        <f>IF(AU44="","",VLOOKUP("~"&amp;AU44,CODE39!$A$2:'CODE39'!$AB$45,12,FALSE))</f>
        <v/>
      </c>
      <c r="BF45" s="77" t="str">
        <f>IF(AU44="","",VLOOKUP("~"&amp;AU44,CODE39!$A$2:'CODE39'!$AB$45,13,FALSE))</f>
        <v/>
      </c>
      <c r="BG45" s="77" t="str">
        <f>IF(AU44="","",VLOOKUP("~"&amp;AU44,CODE39!$A$2:'CODE39'!$AB$45,14,FALSE))</f>
        <v/>
      </c>
      <c r="BH45" s="77" t="str">
        <f>IF(AU44="","",VLOOKUP("~"&amp;AU44,CODE39!$A$2:'CODE39'!$AB$45,15,FALSE))</f>
        <v/>
      </c>
      <c r="BI45" s="77" t="str">
        <f>IF(AU44="","",VLOOKUP("~"&amp;AU44,CODE39!$A$2:'CODE39'!$AB$45,16,FALSE))</f>
        <v/>
      </c>
      <c r="BJ45" s="77" t="str">
        <f>IF(AU44="","",VLOOKUP("~"&amp;AU44,CODE39!$A$2:'CODE39'!$AB$45,17,FALSE))</f>
        <v/>
      </c>
      <c r="BK45" s="77" t="str">
        <f>IF(AU44="","",VLOOKUP("~"&amp;AU44,CODE39!$A$2:'CODE39'!$AB$45,18,FALSE))</f>
        <v/>
      </c>
      <c r="BL45" s="77" t="str">
        <f>IF(AU44="","",VLOOKUP("~"&amp;AU44,CODE39!$A$2:'CODE39'!$AB$45,19,FALSE))</f>
        <v/>
      </c>
      <c r="BM45" s="77" t="str">
        <f>IF(AU44="","",VLOOKUP("~"&amp;AU44,CODE39!$A$2:'CODE39'!$AB$45,20,FALSE))</f>
        <v/>
      </c>
      <c r="BN45" s="77" t="str">
        <f>IF(AU44="","",VLOOKUP("~"&amp;AU44,CODE39!$A$2:'CODE39'!$AB$45,21,FALSE))</f>
        <v/>
      </c>
      <c r="BO45" s="77" t="str">
        <f>IF(AU44="","",VLOOKUP("~"&amp;AU44,CODE39!$A$2:'CODE39'!$AB$45,22,FALSE))</f>
        <v/>
      </c>
      <c r="BP45" s="77" t="str">
        <f>IF(AU44="","",VLOOKUP("~"&amp;AU44,CODE39!$A$2:'CODE39'!$AB$45,23,FALSE))</f>
        <v/>
      </c>
      <c r="BQ45" s="77" t="str">
        <f>IF(AU44="","",VLOOKUP("~"&amp;AU44,CODE39!$A$2:'CODE39'!$AB$45,24,FALSE))</f>
        <v/>
      </c>
      <c r="BR45" s="77" t="str">
        <f>IF(AU44="","",VLOOKUP("~"&amp;AU44,CODE39!$A$2:'CODE39'!$AB$45,25,FALSE))</f>
        <v/>
      </c>
      <c r="BS45" s="77" t="str">
        <f>IF(AU44="","",VLOOKUP("~"&amp;AU44,CODE39!$A$2:'CODE39'!$AB$45,26,FALSE))</f>
        <v/>
      </c>
      <c r="BT45" s="77" t="str">
        <f>IF(AU44="","",VLOOKUP("~"&amp;AU44,CODE39!$A$2:'CODE39'!$AB$45,27,FALSE))</f>
        <v/>
      </c>
      <c r="BU45" s="77" t="str">
        <f>IF(AU44="","",VLOOKUP("~"&amp;AU44,CODE39!$A$2:'CODE39'!$AB$45,28,FALSE))</f>
        <v/>
      </c>
      <c r="BW45" s="77" t="str">
        <f>IF(BW44="","",VLOOKUP("~"&amp;BW44,CODE39!$A$2:'CODE39'!$AB$45,2,FALSE))</f>
        <v/>
      </c>
      <c r="BX45" s="77" t="str">
        <f>IF(BW44="","",VLOOKUP("~"&amp;BW44,CODE39!$A$2:'CODE39'!$AB$45,3,FALSE))</f>
        <v/>
      </c>
      <c r="BY45" s="77" t="str">
        <f>IF(BW44="","",VLOOKUP("~"&amp;BW44,CODE39!$A$2:'CODE39'!$AB$45,4,FALSE))</f>
        <v/>
      </c>
      <c r="BZ45" s="77" t="str">
        <f>IF(BW44="","",VLOOKUP("~"&amp;BW44,CODE39!$A$2:'CODE39'!$AB$45,5,FALSE))</f>
        <v/>
      </c>
      <c r="CA45" s="77" t="str">
        <f>IF(BW44="","",VLOOKUP("~"&amp;BW44,CODE39!$A$2:'CODE39'!$AB$45,6,FALSE))</f>
        <v/>
      </c>
      <c r="CB45" s="77" t="str">
        <f>IF(BW44="","",VLOOKUP("~"&amp;BW44,CODE39!$A$2:'CODE39'!$AB$45,7,FALSE))</f>
        <v/>
      </c>
      <c r="CC45" s="77" t="str">
        <f>IF(BW44="","",VLOOKUP("~"&amp;BW44,CODE39!$A$2:'CODE39'!$AB$45,8,FALSE))</f>
        <v/>
      </c>
      <c r="CD45" s="77" t="str">
        <f>IF(BW44="","",VLOOKUP("~"&amp;BW44,CODE39!$A$2:'CODE39'!$AB$45,9,FALSE))</f>
        <v/>
      </c>
      <c r="CE45" s="77" t="str">
        <f>IF(BW44="","",VLOOKUP("~"&amp;BW44,CODE39!$A$2:'CODE39'!$AB$45,10,FALSE))</f>
        <v/>
      </c>
      <c r="CF45" s="77" t="str">
        <f>IF(BW44="","",VLOOKUP("~"&amp;BW44,CODE39!$A$2:'CODE39'!$AB$45,11,FALSE))</f>
        <v/>
      </c>
      <c r="CG45" s="77" t="str">
        <f>IF(BW44="","",VLOOKUP("~"&amp;BW44,CODE39!$A$2:'CODE39'!$AB$45,12,FALSE))</f>
        <v/>
      </c>
      <c r="CH45" s="77" t="str">
        <f>IF(BW44="","",VLOOKUP("~"&amp;BW44,CODE39!$A$2:'CODE39'!$AB$45,13,FALSE))</f>
        <v/>
      </c>
      <c r="CI45" s="77" t="str">
        <f>IF(BW44="","",VLOOKUP("~"&amp;BW44,CODE39!$A$2:'CODE39'!$AB$45,14,FALSE))</f>
        <v/>
      </c>
      <c r="CJ45" s="77" t="str">
        <f>IF(BW44="","",VLOOKUP("~"&amp;BW44,CODE39!$A$2:'CODE39'!$AB$45,15,FALSE))</f>
        <v/>
      </c>
      <c r="CK45" s="77" t="str">
        <f>IF(BW44="","",VLOOKUP("~"&amp;BW44,CODE39!$A$2:'CODE39'!$AB$45,16,FALSE))</f>
        <v/>
      </c>
      <c r="CL45" s="77" t="str">
        <f>IF(BW44="","",VLOOKUP("~"&amp;BW44,CODE39!$A$2:'CODE39'!$AB$45,17,FALSE))</f>
        <v/>
      </c>
      <c r="CM45" s="77" t="str">
        <f>IF(BW44="","",VLOOKUP("~"&amp;BW44,CODE39!$A$2:'CODE39'!$AB$45,18,FALSE))</f>
        <v/>
      </c>
      <c r="CN45" s="77" t="str">
        <f>IF(BW44="","",VLOOKUP("~"&amp;BW44,CODE39!$A$2:'CODE39'!$AB$45,19,FALSE))</f>
        <v/>
      </c>
      <c r="CO45" s="77" t="str">
        <f>IF(BW44="","",VLOOKUP("~"&amp;BW44,CODE39!$A$2:'CODE39'!$AB$45,20,FALSE))</f>
        <v/>
      </c>
      <c r="CP45" s="77" t="str">
        <f>IF(BW44="","",VLOOKUP("~"&amp;BW44,CODE39!$A$2:'CODE39'!$AB$45,21,FALSE))</f>
        <v/>
      </c>
      <c r="CQ45" s="77" t="str">
        <f>IF(BW44="","",VLOOKUP("~"&amp;BW44,CODE39!$A$2:'CODE39'!$AB$45,22,FALSE))</f>
        <v/>
      </c>
      <c r="CR45" s="77" t="str">
        <f>IF(BW44="","",VLOOKUP("~"&amp;BW44,CODE39!$A$2:'CODE39'!$AB$45,23,FALSE))</f>
        <v/>
      </c>
      <c r="CS45" s="77" t="str">
        <f>IF(BW44="","",VLOOKUP("~"&amp;BW44,CODE39!$A$2:'CODE39'!$AB$45,24,FALSE))</f>
        <v/>
      </c>
      <c r="CT45" s="77" t="str">
        <f>IF(BW44="","",VLOOKUP("~"&amp;BW44,CODE39!$A$2:'CODE39'!$AB$45,25,FALSE))</f>
        <v/>
      </c>
      <c r="CU45" s="77" t="str">
        <f>IF(BW44="","",VLOOKUP("~"&amp;BW44,CODE39!$A$2:'CODE39'!$AB$45,26,FALSE))</f>
        <v/>
      </c>
      <c r="CV45" s="77" t="str">
        <f>IF(BW44="","",VLOOKUP("~"&amp;BW44,CODE39!$A$2:'CODE39'!$AB$45,27,FALSE))</f>
        <v/>
      </c>
      <c r="CW45" s="77" t="str">
        <f>IF(BW44="","",VLOOKUP("~"&amp;BW44,CODE39!$A$2:'CODE39'!$AB$45,28,FALSE))</f>
        <v/>
      </c>
      <c r="CY45" s="77" t="str">
        <f>IF(CY44="","",VLOOKUP("~"&amp;CY44,CODE39!$A$2:'CODE39'!$AB$45,2,FALSE))</f>
        <v/>
      </c>
      <c r="CZ45" s="77" t="str">
        <f>IF(CY44="","",VLOOKUP("~"&amp;CY44,CODE39!$A$2:'CODE39'!$AB$45,3,FALSE))</f>
        <v/>
      </c>
      <c r="DA45" s="77" t="str">
        <f>IF(CY44="","",VLOOKUP("~"&amp;CY44,CODE39!$A$2:'CODE39'!$AB$45,4,FALSE))</f>
        <v/>
      </c>
      <c r="DB45" s="77" t="str">
        <f>IF(CY44="","",VLOOKUP("~"&amp;CY44,CODE39!$A$2:'CODE39'!$AB$45,5,FALSE))</f>
        <v/>
      </c>
      <c r="DC45" s="77" t="str">
        <f>IF(CY44="","",VLOOKUP("~"&amp;CY44,CODE39!$A$2:'CODE39'!$AB$45,6,FALSE))</f>
        <v/>
      </c>
      <c r="DD45" s="77" t="str">
        <f>IF(CY44="","",VLOOKUP("~"&amp;CY44,CODE39!$A$2:'CODE39'!$AB$45,7,FALSE))</f>
        <v/>
      </c>
      <c r="DE45" s="77" t="str">
        <f>IF(CY44="","",VLOOKUP("~"&amp;CY44,CODE39!$A$2:'CODE39'!$AB$45,8,FALSE))</f>
        <v/>
      </c>
      <c r="DF45" s="77" t="str">
        <f>IF(CY44="","",VLOOKUP("~"&amp;CY44,CODE39!$A$2:'CODE39'!$AB$45,9,FALSE))</f>
        <v/>
      </c>
      <c r="DG45" s="77" t="str">
        <f>IF(CY44="","",VLOOKUP("~"&amp;CY44,CODE39!$A$2:'CODE39'!$AB$45,10,FALSE))</f>
        <v/>
      </c>
      <c r="DH45" s="77" t="str">
        <f>IF(CY44="","",VLOOKUP("~"&amp;CY44,CODE39!$A$2:'CODE39'!$AB$45,11,FALSE))</f>
        <v/>
      </c>
      <c r="DI45" s="77" t="str">
        <f>IF(CY44="","",VLOOKUP("~"&amp;CY44,CODE39!$A$2:'CODE39'!$AB$45,12,FALSE))</f>
        <v/>
      </c>
      <c r="DJ45" s="77" t="str">
        <f>IF(CY44="","",VLOOKUP("~"&amp;CY44,CODE39!$A$2:'CODE39'!$AB$45,13,FALSE))</f>
        <v/>
      </c>
      <c r="DK45" s="77" t="str">
        <f>IF(CY44="","",VLOOKUP("~"&amp;CY44,CODE39!$A$2:'CODE39'!$AB$45,14,FALSE))</f>
        <v/>
      </c>
      <c r="DL45" s="77" t="str">
        <f>IF(CY44="","",VLOOKUP("~"&amp;CY44,CODE39!$A$2:'CODE39'!$AB$45,15,FALSE))</f>
        <v/>
      </c>
      <c r="DM45" s="77" t="str">
        <f>IF(CY44="","",VLOOKUP("~"&amp;CY44,CODE39!$A$2:'CODE39'!$AB$45,16,FALSE))</f>
        <v/>
      </c>
      <c r="DN45" s="77" t="str">
        <f>IF(CY44="","",VLOOKUP("~"&amp;CY44,CODE39!$A$2:'CODE39'!$AB$45,17,FALSE))</f>
        <v/>
      </c>
      <c r="DO45" s="77" t="str">
        <f>IF(CY44="","",VLOOKUP("~"&amp;CY44,CODE39!$A$2:'CODE39'!$AB$45,18,FALSE))</f>
        <v/>
      </c>
      <c r="DP45" s="77" t="str">
        <f>IF(CY44="","",VLOOKUP("~"&amp;CY44,CODE39!$A$2:'CODE39'!$AB$45,19,FALSE))</f>
        <v/>
      </c>
      <c r="DQ45" s="77" t="str">
        <f>IF(CY44="","",VLOOKUP("~"&amp;CY44,CODE39!$A$2:'CODE39'!$AB$45,20,FALSE))</f>
        <v/>
      </c>
      <c r="DR45" s="77" t="str">
        <f>IF(CY44="","",VLOOKUP("~"&amp;CY44,CODE39!$A$2:'CODE39'!$AB$45,21,FALSE))</f>
        <v/>
      </c>
      <c r="DS45" s="77" t="str">
        <f>IF(CY44="","",VLOOKUP("~"&amp;CY44,CODE39!$A$2:'CODE39'!$AB$45,22,FALSE))</f>
        <v/>
      </c>
      <c r="DT45" s="77" t="str">
        <f>IF(CY44="","",VLOOKUP("~"&amp;CY44,CODE39!$A$2:'CODE39'!$AB$45,23,FALSE))</f>
        <v/>
      </c>
      <c r="DU45" s="77" t="str">
        <f>IF(CY44="","",VLOOKUP("~"&amp;CY44,CODE39!$A$2:'CODE39'!$AB$45,24,FALSE))</f>
        <v/>
      </c>
      <c r="DV45" s="77" t="str">
        <f>IF(CY44="","",VLOOKUP("~"&amp;CY44,CODE39!$A$2:'CODE39'!$AB$45,25,FALSE))</f>
        <v/>
      </c>
      <c r="DW45" s="77" t="str">
        <f>IF(CY44="","",VLOOKUP("~"&amp;CY44,CODE39!$A$2:'CODE39'!$AB$45,26,FALSE))</f>
        <v/>
      </c>
      <c r="DX45" s="77" t="str">
        <f>IF(CY44="","",VLOOKUP("~"&amp;CY44,CODE39!$A$2:'CODE39'!$AB$45,27,FALSE))</f>
        <v/>
      </c>
      <c r="DY45" s="77" t="str">
        <f>IF(CY44="","",VLOOKUP("~"&amp;CY44,CODE39!$A$2:'CODE39'!$AB$45,28,FALSE))</f>
        <v/>
      </c>
      <c r="EA45" s="77" t="str">
        <f>IF(EA44="","",VLOOKUP("~"&amp;EA44,CODE39!$A$2:'CODE39'!$AB$45,2,FALSE))</f>
        <v/>
      </c>
      <c r="EB45" s="77" t="str">
        <f>IF(EA44="","",VLOOKUP("~"&amp;EA44,CODE39!$A$2:'CODE39'!$AB$45,3,FALSE))</f>
        <v/>
      </c>
      <c r="EC45" s="77" t="str">
        <f>IF(EA44="","",VLOOKUP("~"&amp;EA44,CODE39!$A$2:'CODE39'!$AB$45,4,FALSE))</f>
        <v/>
      </c>
      <c r="ED45" s="77" t="str">
        <f>IF(EA44="","",VLOOKUP("~"&amp;EA44,CODE39!$A$2:'CODE39'!$AB$45,5,FALSE))</f>
        <v/>
      </c>
      <c r="EE45" s="77" t="str">
        <f>IF(EA44="","",VLOOKUP("~"&amp;EA44,CODE39!$A$2:'CODE39'!$AB$45,6,FALSE))</f>
        <v/>
      </c>
      <c r="EF45" s="77" t="str">
        <f>IF(EA44="","",VLOOKUP("~"&amp;EA44,CODE39!$A$2:'CODE39'!$AB$45,7,FALSE))</f>
        <v/>
      </c>
      <c r="EG45" s="77" t="str">
        <f>IF(EA44="","",VLOOKUP("~"&amp;EA44,CODE39!$A$2:'CODE39'!$AB$45,8,FALSE))</f>
        <v/>
      </c>
      <c r="EH45" s="77" t="str">
        <f>IF(EA44="","",VLOOKUP("~"&amp;EA44,CODE39!$A$2:'CODE39'!$AB$45,9,FALSE))</f>
        <v/>
      </c>
      <c r="EI45" s="77" t="str">
        <f>IF(EA44="","",VLOOKUP("~"&amp;EA44,CODE39!$A$2:'CODE39'!$AB$45,10,FALSE))</f>
        <v/>
      </c>
      <c r="EJ45" s="77" t="str">
        <f>IF(EA44="","",VLOOKUP("~"&amp;EA44,CODE39!$A$2:'CODE39'!$AB$45,11,FALSE))</f>
        <v/>
      </c>
      <c r="EK45" s="77" t="str">
        <f>IF(EA44="","",VLOOKUP("~"&amp;EA44,CODE39!$A$2:'CODE39'!$AB$45,12,FALSE))</f>
        <v/>
      </c>
      <c r="EL45" s="77" t="str">
        <f>IF(EA44="","",VLOOKUP("~"&amp;EA44,CODE39!$A$2:'CODE39'!$AB$45,13,FALSE))</f>
        <v/>
      </c>
      <c r="EM45" s="77" t="str">
        <f>IF(EA44="","",VLOOKUP("~"&amp;EA44,CODE39!$A$2:'CODE39'!$AB$45,14,FALSE))</f>
        <v/>
      </c>
      <c r="EN45" s="77" t="str">
        <f>IF(EA44="","",VLOOKUP("~"&amp;EA44,CODE39!$A$2:'CODE39'!$AB$45,15,FALSE))</f>
        <v/>
      </c>
      <c r="EO45" s="77" t="str">
        <f>IF(EA44="","",VLOOKUP("~"&amp;EA44,CODE39!$A$2:'CODE39'!$AB$45,16,FALSE))</f>
        <v/>
      </c>
      <c r="EP45" s="77" t="str">
        <f>IF(EA44="","",VLOOKUP("~"&amp;EA44,CODE39!$A$2:'CODE39'!$AB$45,17,FALSE))</f>
        <v/>
      </c>
      <c r="EQ45" s="77" t="str">
        <f>IF(EA44="","",VLOOKUP("~"&amp;EA44,CODE39!$A$2:'CODE39'!$AB$45,18,FALSE))</f>
        <v/>
      </c>
      <c r="ER45" s="77" t="str">
        <f>IF(EA44="","",VLOOKUP("~"&amp;EA44,CODE39!$A$2:'CODE39'!$AB$45,19,FALSE))</f>
        <v/>
      </c>
      <c r="ES45" s="77" t="str">
        <f>IF(EA44="","",VLOOKUP("~"&amp;EA44,CODE39!$A$2:'CODE39'!$AB$45,20,FALSE))</f>
        <v/>
      </c>
      <c r="ET45" s="77" t="str">
        <f>IF(EA44="","",VLOOKUP("~"&amp;EA44,CODE39!$A$2:'CODE39'!$AB$45,21,FALSE))</f>
        <v/>
      </c>
      <c r="EU45" s="77" t="str">
        <f>IF(EA44="","",VLOOKUP("~"&amp;EA44,CODE39!$A$2:'CODE39'!$AB$45,22,FALSE))</f>
        <v/>
      </c>
      <c r="EV45" s="77" t="str">
        <f>IF(EA44="","",VLOOKUP("~"&amp;EA44,CODE39!$A$2:'CODE39'!$AB$45,23,FALSE))</f>
        <v/>
      </c>
      <c r="EW45" s="77" t="str">
        <f>IF(EA44="","",VLOOKUP("~"&amp;EA44,CODE39!$A$2:'CODE39'!$AB$45,24,FALSE))</f>
        <v/>
      </c>
      <c r="EX45" s="77" t="str">
        <f>IF(EA44="","",VLOOKUP("~"&amp;EA44,CODE39!$A$2:'CODE39'!$AB$45,25,FALSE))</f>
        <v/>
      </c>
      <c r="EY45" s="77" t="str">
        <f>IF(EA44="","",VLOOKUP("~"&amp;EA44,CODE39!$A$2:'CODE39'!$AB$45,26,FALSE))</f>
        <v/>
      </c>
      <c r="EZ45" s="77" t="str">
        <f>IF(EA44="","",VLOOKUP("~"&amp;EA44,CODE39!$A$2:'CODE39'!$AB$45,27,FALSE))</f>
        <v/>
      </c>
      <c r="FA45" s="77" t="str">
        <f>IF(EA44="","",VLOOKUP("~"&amp;EA44,CODE39!$A$2:'CODE39'!$AB$45,28,FALSE))</f>
        <v/>
      </c>
      <c r="FC45" s="77" t="str">
        <f>IF(FC44="","",VLOOKUP("~"&amp;FC44,CODE39!$A$2:'CODE39'!$AB$45,2,FALSE))</f>
        <v/>
      </c>
      <c r="FD45" s="77" t="str">
        <f>IF(FC44="","",VLOOKUP("~"&amp;FC44,CODE39!$A$2:'CODE39'!$AB$45,3,FALSE))</f>
        <v/>
      </c>
      <c r="FE45" s="77" t="str">
        <f>IF(FC44="","",VLOOKUP("~"&amp;FC44,CODE39!$A$2:'CODE39'!$AB$45,4,FALSE))</f>
        <v/>
      </c>
      <c r="FF45" s="77" t="str">
        <f>IF(FC44="","",VLOOKUP("~"&amp;FC44,CODE39!$A$2:'CODE39'!$AB$45,5,FALSE))</f>
        <v/>
      </c>
      <c r="FG45" s="77" t="str">
        <f>IF(FC44="","",VLOOKUP("~"&amp;FC44,CODE39!$A$2:'CODE39'!$AB$45,6,FALSE))</f>
        <v/>
      </c>
      <c r="FH45" s="77" t="str">
        <f>IF(FC44="","",VLOOKUP("~"&amp;FC44,CODE39!$A$2:'CODE39'!$AB$45,7,FALSE))</f>
        <v/>
      </c>
      <c r="FI45" s="77" t="str">
        <f>IF(FC44="","",VLOOKUP("~"&amp;FC44,CODE39!$A$2:'CODE39'!$AB$45,8,FALSE))</f>
        <v/>
      </c>
      <c r="FJ45" s="77" t="str">
        <f>IF(FC44="","",VLOOKUP("~"&amp;FC44,CODE39!$A$2:'CODE39'!$AB$45,9,FALSE))</f>
        <v/>
      </c>
      <c r="FK45" s="77" t="str">
        <f>IF(FC44="","",VLOOKUP("~"&amp;FC44,CODE39!$A$2:'CODE39'!$AB$45,10,FALSE))</f>
        <v/>
      </c>
      <c r="FL45" s="77" t="str">
        <f>IF(FC44="","",VLOOKUP("~"&amp;FC44,CODE39!$A$2:'CODE39'!$AB$45,11,FALSE))</f>
        <v/>
      </c>
      <c r="FM45" s="77" t="str">
        <f>IF(FC44="","",VLOOKUP("~"&amp;FC44,CODE39!$A$2:'CODE39'!$AB$45,12,FALSE))</f>
        <v/>
      </c>
      <c r="FN45" s="77" t="str">
        <f>IF(FC44="","",VLOOKUP("~"&amp;FC44,CODE39!$A$2:'CODE39'!$AB$45,13,FALSE))</f>
        <v/>
      </c>
      <c r="FO45" s="77" t="str">
        <f>IF(FC44="","",VLOOKUP("~"&amp;FC44,CODE39!$A$2:'CODE39'!$AB$45,14,FALSE))</f>
        <v/>
      </c>
      <c r="FP45" s="77" t="str">
        <f>IF(FC44="","",VLOOKUP("~"&amp;FC44,CODE39!$A$2:'CODE39'!$AB$45,15,FALSE))</f>
        <v/>
      </c>
      <c r="FQ45" s="77" t="str">
        <f>IF(FC44="","",VLOOKUP("~"&amp;FC44,CODE39!$A$2:'CODE39'!$AB$45,16,FALSE))</f>
        <v/>
      </c>
      <c r="FR45" s="77" t="str">
        <f>IF(FC44="","",VLOOKUP("~"&amp;FC44,CODE39!$A$2:'CODE39'!$AB$45,17,FALSE))</f>
        <v/>
      </c>
      <c r="FS45" s="77" t="str">
        <f>IF(FC44="","",VLOOKUP("~"&amp;FC44,CODE39!$A$2:'CODE39'!$AB$45,18,FALSE))</f>
        <v/>
      </c>
      <c r="FT45" s="77" t="str">
        <f>IF(FC44="","",VLOOKUP("~"&amp;FC44,CODE39!$A$2:'CODE39'!$AB$45,19,FALSE))</f>
        <v/>
      </c>
      <c r="FU45" s="77" t="str">
        <f>IF(FC44="","",VLOOKUP("~"&amp;FC44,CODE39!$A$2:'CODE39'!$AB$45,20,FALSE))</f>
        <v/>
      </c>
      <c r="FV45" s="77" t="str">
        <f>IF(FC44="","",VLOOKUP("~"&amp;FC44,CODE39!$A$2:'CODE39'!$AB$45,21,FALSE))</f>
        <v/>
      </c>
      <c r="FW45" s="77" t="str">
        <f>IF(FC44="","",VLOOKUP("~"&amp;FC44,CODE39!$A$2:'CODE39'!$AB$45,22,FALSE))</f>
        <v/>
      </c>
      <c r="FX45" s="77" t="str">
        <f>IF(FC44="","",VLOOKUP("~"&amp;FC44,CODE39!$A$2:'CODE39'!$AB$45,23,FALSE))</f>
        <v/>
      </c>
      <c r="FY45" s="77" t="str">
        <f>IF(FC44="","",VLOOKUP("~"&amp;FC44,CODE39!$A$2:'CODE39'!$AB$45,24,FALSE))</f>
        <v/>
      </c>
      <c r="FZ45" s="77" t="str">
        <f>IF(FC44="","",VLOOKUP("~"&amp;FC44,CODE39!$A$2:'CODE39'!$AB$45,25,FALSE))</f>
        <v/>
      </c>
      <c r="GA45" s="77" t="str">
        <f>IF(FC44="","",VLOOKUP("~"&amp;FC44,CODE39!$A$2:'CODE39'!$AB$45,26,FALSE))</f>
        <v/>
      </c>
      <c r="GB45" s="77" t="str">
        <f>IF(FC44="","",VLOOKUP("~"&amp;FC44,CODE39!$A$2:'CODE39'!$AB$45,27,FALSE))</f>
        <v/>
      </c>
      <c r="GC45" s="77" t="str">
        <f>IF(FC44="","",VLOOKUP("~"&amp;FC44,CODE39!$A$2:'CODE39'!$AB$45,28,FALSE))</f>
        <v/>
      </c>
      <c r="GE45" s="77" t="str">
        <f>IF(GE44="","",VLOOKUP("~"&amp;GE44,CODE39!$A$2:'CODE39'!$AB$45,2,FALSE))</f>
        <v/>
      </c>
      <c r="GF45" s="77" t="str">
        <f>IF(GE44="","",VLOOKUP("~"&amp;GE44,CODE39!$A$2:'CODE39'!$AB$45,3,FALSE))</f>
        <v/>
      </c>
      <c r="GG45" s="77" t="str">
        <f>IF(GE44="","",VLOOKUP("~"&amp;GE44,CODE39!$A$2:'CODE39'!$AB$45,4,FALSE))</f>
        <v/>
      </c>
      <c r="GH45" s="77" t="str">
        <f>IF(GE44="","",VLOOKUP("~"&amp;GE44,CODE39!$A$2:'CODE39'!$AB$45,5,FALSE))</f>
        <v/>
      </c>
      <c r="GI45" s="77" t="str">
        <f>IF(GE44="","",VLOOKUP("~"&amp;GE44,CODE39!$A$2:'CODE39'!$AB$45,6,FALSE))</f>
        <v/>
      </c>
      <c r="GJ45" s="77" t="str">
        <f>IF(GE44="","",VLOOKUP("~"&amp;GE44,CODE39!$A$2:'CODE39'!$AB$45,7,FALSE))</f>
        <v/>
      </c>
      <c r="GK45" s="77" t="str">
        <f>IF(GE44="","",VLOOKUP("~"&amp;GE44,CODE39!$A$2:'CODE39'!$AB$45,8,FALSE))</f>
        <v/>
      </c>
      <c r="GL45" s="77" t="str">
        <f>IF(GE44="","",VLOOKUP("~"&amp;GE44,CODE39!$A$2:'CODE39'!$AB$45,9,FALSE))</f>
        <v/>
      </c>
      <c r="GM45" s="77" t="str">
        <f>IF(GE44="","",VLOOKUP("~"&amp;GE44,CODE39!$A$2:'CODE39'!$AB$45,10,FALSE))</f>
        <v/>
      </c>
      <c r="GN45" s="77" t="str">
        <f>IF(GE44="","",VLOOKUP("~"&amp;GE44,CODE39!$A$2:'CODE39'!$AB$45,11,FALSE))</f>
        <v/>
      </c>
      <c r="GO45" s="77" t="str">
        <f>IF(GE44="","",VLOOKUP("~"&amp;GE44,CODE39!$A$2:'CODE39'!$AB$45,12,FALSE))</f>
        <v/>
      </c>
      <c r="GP45" s="77" t="str">
        <f>IF(GE44="","",VLOOKUP("~"&amp;GE44,CODE39!$A$2:'CODE39'!$AB$45,13,FALSE))</f>
        <v/>
      </c>
      <c r="GQ45" s="77" t="str">
        <f>IF(GE44="","",VLOOKUP("~"&amp;GE44,CODE39!$A$2:'CODE39'!$AB$45,14,FALSE))</f>
        <v/>
      </c>
      <c r="GR45" s="77" t="str">
        <f>IF(GE44="","",VLOOKUP("~"&amp;GE44,CODE39!$A$2:'CODE39'!$AB$45,15,FALSE))</f>
        <v/>
      </c>
      <c r="GS45" s="77" t="str">
        <f>IF(GE44="","",VLOOKUP("~"&amp;GE44,CODE39!$A$2:'CODE39'!$AB$45,16,FALSE))</f>
        <v/>
      </c>
      <c r="GT45" s="77" t="str">
        <f>IF(GE44="","",VLOOKUP("~"&amp;GE44,CODE39!$A$2:'CODE39'!$AB$45,17,FALSE))</f>
        <v/>
      </c>
      <c r="GU45" s="77" t="str">
        <f>IF(GE44="","",VLOOKUP("~"&amp;GE44,CODE39!$A$2:'CODE39'!$AB$45,18,FALSE))</f>
        <v/>
      </c>
      <c r="GV45" s="77" t="str">
        <f>IF(GE44="","",VLOOKUP("~"&amp;GE44,CODE39!$A$2:'CODE39'!$AB$45,19,FALSE))</f>
        <v/>
      </c>
      <c r="GW45" s="77" t="str">
        <f>IF(GE44="","",VLOOKUP("~"&amp;GE44,CODE39!$A$2:'CODE39'!$AB$45,20,FALSE))</f>
        <v/>
      </c>
      <c r="GX45" s="77" t="str">
        <f>IF(GE44="","",VLOOKUP("~"&amp;GE44,CODE39!$A$2:'CODE39'!$AB$45,21,FALSE))</f>
        <v/>
      </c>
      <c r="GY45" s="77" t="str">
        <f>IF(GE44="","",VLOOKUP("~"&amp;GE44,CODE39!$A$2:'CODE39'!$AB$45,22,FALSE))</f>
        <v/>
      </c>
      <c r="GZ45" s="77" t="str">
        <f>IF(GE44="","",VLOOKUP("~"&amp;GE44,CODE39!$A$2:'CODE39'!$AB$45,23,FALSE))</f>
        <v/>
      </c>
      <c r="HA45" s="77" t="str">
        <f>IF(GE44="","",VLOOKUP("~"&amp;GE44,CODE39!$A$2:'CODE39'!$AB$45,24,FALSE))</f>
        <v/>
      </c>
      <c r="HB45" s="77" t="str">
        <f>IF(GE44="","",VLOOKUP("~"&amp;GE44,CODE39!$A$2:'CODE39'!$AB$45,25,FALSE))</f>
        <v/>
      </c>
      <c r="HC45" s="77" t="str">
        <f>IF(GE44="","",VLOOKUP("~"&amp;GE44,CODE39!$A$2:'CODE39'!$AB$45,26,FALSE))</f>
        <v/>
      </c>
      <c r="HD45" s="77" t="str">
        <f>IF(GE44="","",VLOOKUP("~"&amp;GE44,CODE39!$A$2:'CODE39'!$AB$45,27,FALSE))</f>
        <v/>
      </c>
      <c r="HE45" s="77" t="str">
        <f>IF(GE44="","",VLOOKUP("~"&amp;GE44,CODE39!$A$2:'CODE39'!$AB$45,28,FALSE))</f>
        <v/>
      </c>
      <c r="HG45" s="77" t="str">
        <f>IF(HG44="","",VLOOKUP("~"&amp;HG44,CODE39!$A$2:'CODE39'!$AB$45,2,FALSE))</f>
        <v/>
      </c>
      <c r="HH45" s="77" t="str">
        <f>IF(HG44="","",VLOOKUP("~"&amp;HG44,CODE39!$A$2:'CODE39'!$AB$45,3,FALSE))</f>
        <v/>
      </c>
      <c r="HI45" s="77" t="str">
        <f>IF(HG44="","",VLOOKUP("~"&amp;HG44,CODE39!$A$2:'CODE39'!$AB$45,4,FALSE))</f>
        <v/>
      </c>
      <c r="HJ45" s="77" t="str">
        <f>IF(HG44="","",VLOOKUP("~"&amp;HG44,CODE39!$A$2:'CODE39'!$AB$45,5,FALSE))</f>
        <v/>
      </c>
      <c r="HK45" s="77" t="str">
        <f>IF(HG44="","",VLOOKUP("~"&amp;HG44,CODE39!$A$2:'CODE39'!$AB$45,6,FALSE))</f>
        <v/>
      </c>
      <c r="HL45" s="77" t="str">
        <f>IF(HG44="","",VLOOKUP("~"&amp;HG44,CODE39!$A$2:'CODE39'!$AB$45,7,FALSE))</f>
        <v/>
      </c>
      <c r="HM45" s="77" t="str">
        <f>IF(HG44="","",VLOOKUP("~"&amp;HG44,CODE39!$A$2:'CODE39'!$AB$45,8,FALSE))</f>
        <v/>
      </c>
      <c r="HN45" s="77" t="str">
        <f>IF(HG44="","",VLOOKUP("~"&amp;HG44,CODE39!$A$2:'CODE39'!$AB$45,9,FALSE))</f>
        <v/>
      </c>
      <c r="HO45" s="77" t="str">
        <f>IF(HG44="","",VLOOKUP("~"&amp;HG44,CODE39!$A$2:'CODE39'!$AB$45,10,FALSE))</f>
        <v/>
      </c>
      <c r="HP45" s="77" t="str">
        <f>IF(HG44="","",VLOOKUP("~"&amp;HG44,CODE39!$A$2:'CODE39'!$AB$45,11,FALSE))</f>
        <v/>
      </c>
      <c r="HQ45" s="77" t="str">
        <f>IF(HG44="","",VLOOKUP("~"&amp;HG44,CODE39!$A$2:'CODE39'!$AB$45,12,FALSE))</f>
        <v/>
      </c>
      <c r="HR45" s="77" t="str">
        <f>IF(HG44="","",VLOOKUP("~"&amp;HG44,CODE39!$A$2:'CODE39'!$AB$45,13,FALSE))</f>
        <v/>
      </c>
      <c r="HS45" s="77" t="str">
        <f>IF(HG44="","",VLOOKUP("~"&amp;HG44,CODE39!$A$2:'CODE39'!$AB$45,14,FALSE))</f>
        <v/>
      </c>
      <c r="HT45" s="77" t="str">
        <f>IF(HG44="","",VLOOKUP("~"&amp;HG44,CODE39!$A$2:'CODE39'!$AB$45,15,FALSE))</f>
        <v/>
      </c>
      <c r="HU45" s="77" t="str">
        <f>IF(HG44="","",VLOOKUP("~"&amp;HG44,CODE39!$A$2:'CODE39'!$AB$45,16,FALSE))</f>
        <v/>
      </c>
      <c r="HV45" s="77" t="str">
        <f>IF(HG44="","",VLOOKUP("~"&amp;HG44,CODE39!$A$2:'CODE39'!$AB$45,17,FALSE))</f>
        <v/>
      </c>
      <c r="HW45" s="77" t="str">
        <f>IF(HG44="","",VLOOKUP("~"&amp;HG44,CODE39!$A$2:'CODE39'!$AB$45,18,FALSE))</f>
        <v/>
      </c>
      <c r="HX45" s="77" t="str">
        <f>IF(HG44="","",VLOOKUP("~"&amp;HG44,CODE39!$A$2:'CODE39'!$AB$45,19,FALSE))</f>
        <v/>
      </c>
      <c r="HY45" s="77" t="str">
        <f>IF(HG44="","",VLOOKUP("~"&amp;HG44,CODE39!$A$2:'CODE39'!$AB$45,20,FALSE))</f>
        <v/>
      </c>
      <c r="HZ45" s="77" t="str">
        <f>IF(HG44="","",VLOOKUP("~"&amp;HG44,CODE39!$A$2:'CODE39'!$AB$45,21,FALSE))</f>
        <v/>
      </c>
      <c r="IA45" s="77" t="str">
        <f>IF(HG44="","",VLOOKUP("~"&amp;HG44,CODE39!$A$2:'CODE39'!$AB$45,22,FALSE))</f>
        <v/>
      </c>
      <c r="IB45" s="77" t="str">
        <f>IF(HG44="","",VLOOKUP("~"&amp;HG44,CODE39!$A$2:'CODE39'!$AB$45,23,FALSE))</f>
        <v/>
      </c>
      <c r="IC45" s="77" t="str">
        <f>IF(HG44="","",VLOOKUP("~"&amp;HG44,CODE39!$A$2:'CODE39'!$AB$45,24,FALSE))</f>
        <v/>
      </c>
      <c r="ID45" s="77" t="str">
        <f>IF(HG44="","",VLOOKUP("~"&amp;HG44,CODE39!$A$2:'CODE39'!$AB$45,25,FALSE))</f>
        <v/>
      </c>
      <c r="IE45" s="77" t="str">
        <f>IF(HG44="","",VLOOKUP("~"&amp;HG44,CODE39!$A$2:'CODE39'!$AB$45,26,FALSE))</f>
        <v/>
      </c>
      <c r="IF45" s="77" t="str">
        <f>IF(HG44="","",VLOOKUP("~"&amp;HG44,CODE39!$A$2:'CODE39'!$AB$45,27,FALSE))</f>
        <v/>
      </c>
      <c r="IG45" s="77" t="str">
        <f>IF(HG44="","",VLOOKUP("~"&amp;HG44,CODE39!$A$2:'CODE39'!$AB$45,28,FALSE))</f>
        <v/>
      </c>
    </row>
    <row r="46" spans="1:241">
      <c r="A46" s="86" t="s">
        <v>115</v>
      </c>
      <c r="B46" s="80"/>
    </row>
    <row r="47" spans="1:241">
      <c r="A47" s="86" t="s">
        <v>107</v>
      </c>
      <c r="C47" s="81"/>
      <c r="S47" s="79">
        <v>9</v>
      </c>
      <c r="AU47" s="79">
        <v>10</v>
      </c>
      <c r="BW47" s="79">
        <v>11</v>
      </c>
      <c r="CY47" s="79">
        <v>12</v>
      </c>
      <c r="EA47" s="79">
        <v>13</v>
      </c>
      <c r="FC47" s="79">
        <v>14</v>
      </c>
      <c r="GE47" s="79">
        <v>15</v>
      </c>
      <c r="HG47" s="79">
        <v>16</v>
      </c>
    </row>
    <row r="48" spans="1:241">
      <c r="A48" s="86" t="s">
        <v>108</v>
      </c>
      <c r="S48" s="81" t="str">
        <f>MID(B41,S47,1)</f>
        <v/>
      </c>
      <c r="AU48" s="81" t="str">
        <f>MID(B41,AU47,1)</f>
        <v/>
      </c>
      <c r="BW48" s="81" t="str">
        <f>MID(B41,BW47,1)</f>
        <v/>
      </c>
      <c r="CY48" s="81" t="str">
        <f>MID(B41,CY47,1)</f>
        <v/>
      </c>
      <c r="EA48" s="81" t="str">
        <f>MID(B41,EA47,1)</f>
        <v/>
      </c>
      <c r="FC48" s="81" t="str">
        <f>MID(B41,FC47,1)</f>
        <v/>
      </c>
      <c r="GE48" s="81" t="str">
        <f>MID(B41,GE47,1)</f>
        <v/>
      </c>
      <c r="HG48" s="81" t="str">
        <f>MID(B41,HG47,1)</f>
        <v/>
      </c>
    </row>
    <row r="49" spans="1:241" ht="11.25" customHeight="1">
      <c r="A49" s="86" t="s">
        <v>109</v>
      </c>
      <c r="S49" s="77" t="str">
        <f>IF(S48="","",VLOOKUP("~"&amp;S48,CODE39!$A$2:'CODE39'!$AB$45,2,FALSE))</f>
        <v/>
      </c>
      <c r="T49" s="77" t="str">
        <f>IF(S48="","",VLOOKUP("~"&amp;S48,CODE39!$A$2:'CODE39'!$AB$45,3,FALSE))</f>
        <v/>
      </c>
      <c r="U49" s="77" t="str">
        <f>IF(S48="","",VLOOKUP("~"&amp;S48,CODE39!$A$2:'CODE39'!$AB$45,4,FALSE))</f>
        <v/>
      </c>
      <c r="V49" s="77" t="str">
        <f>IF(S48="","",VLOOKUP("~"&amp;S48,CODE39!$A$2:'CODE39'!$AB$45,5,FALSE))</f>
        <v/>
      </c>
      <c r="W49" s="77" t="str">
        <f>IF(S48="","",VLOOKUP("~"&amp;S48,CODE39!$A$2:'CODE39'!$AB$45,6,FALSE))</f>
        <v/>
      </c>
      <c r="X49" s="77" t="str">
        <f>IF(S48="","",VLOOKUP("~"&amp;S48,CODE39!$A$2:'CODE39'!$AB$45,7,FALSE))</f>
        <v/>
      </c>
      <c r="Y49" s="77" t="str">
        <f>IF(S48="","",VLOOKUP("~"&amp;S48,CODE39!$A$2:'CODE39'!$AB$45,8,FALSE))</f>
        <v/>
      </c>
      <c r="Z49" s="77" t="str">
        <f>IF(S48="","",VLOOKUP("~"&amp;S48,CODE39!$A$2:'CODE39'!$AB$45,9,FALSE))</f>
        <v/>
      </c>
      <c r="AA49" s="77" t="str">
        <f>IF(S48="","",VLOOKUP("~"&amp;S48,CODE39!$A$2:'CODE39'!$AB$45,10,FALSE))</f>
        <v/>
      </c>
      <c r="AB49" s="77" t="str">
        <f>IF(S48="","",VLOOKUP("~"&amp;S48,CODE39!$A$2:'CODE39'!$AB$45,11,FALSE))</f>
        <v/>
      </c>
      <c r="AC49" s="77" t="str">
        <f>IF(S48="","",VLOOKUP("~"&amp;S48,CODE39!$A$2:'CODE39'!$AB$45,12,FALSE))</f>
        <v/>
      </c>
      <c r="AD49" s="77" t="str">
        <f>IF(S48="","",VLOOKUP("~"&amp;S48,CODE39!$A$2:'CODE39'!$AB$45,13,FALSE))</f>
        <v/>
      </c>
      <c r="AE49" s="77" t="str">
        <f>IF(S48="","",VLOOKUP("~"&amp;S48,CODE39!$A$2:'CODE39'!$AB$45,14,FALSE))</f>
        <v/>
      </c>
      <c r="AF49" s="77" t="str">
        <f>IF(S48="","",VLOOKUP("~"&amp;S48,CODE39!$A$2:'CODE39'!$AB$45,15,FALSE))</f>
        <v/>
      </c>
      <c r="AG49" s="77" t="str">
        <f>IF(S48="","",VLOOKUP("~"&amp;S48,CODE39!$A$2:'CODE39'!$AB$45,16,FALSE))</f>
        <v/>
      </c>
      <c r="AH49" s="77" t="str">
        <f>IF(S48="","",VLOOKUP("~"&amp;S48,CODE39!$A$2:'CODE39'!$AB$45,17,FALSE))</f>
        <v/>
      </c>
      <c r="AI49" s="77" t="str">
        <f>IF(S48="","",VLOOKUP("~"&amp;S48,CODE39!$A$2:'CODE39'!$AB$45,18,FALSE))</f>
        <v/>
      </c>
      <c r="AJ49" s="77" t="str">
        <f>IF(S48="","",VLOOKUP("~"&amp;S48,CODE39!$A$2:'CODE39'!$AB$45,19,FALSE))</f>
        <v/>
      </c>
      <c r="AK49" s="77" t="str">
        <f>IF(S48="","",VLOOKUP("~"&amp;S48,CODE39!$A$2:'CODE39'!$AB$45,20,FALSE))</f>
        <v/>
      </c>
      <c r="AL49" s="77" t="str">
        <f>IF(S48="","",VLOOKUP("~"&amp;S48,CODE39!$A$2:'CODE39'!$AB$45,21,FALSE))</f>
        <v/>
      </c>
      <c r="AM49" s="77" t="str">
        <f>IF(S48="","",VLOOKUP("~"&amp;S48,CODE39!$A$2:'CODE39'!$AB$45,22,FALSE))</f>
        <v/>
      </c>
      <c r="AN49" s="77" t="str">
        <f>IF(S48="","",VLOOKUP("~"&amp;S48,CODE39!$A$2:'CODE39'!$AB$45,23,FALSE))</f>
        <v/>
      </c>
      <c r="AO49" s="77" t="str">
        <f>IF(S48="","",VLOOKUP("~"&amp;S48,CODE39!$A$2:'CODE39'!$AB$45,24,FALSE))</f>
        <v/>
      </c>
      <c r="AP49" s="77" t="str">
        <f>IF(S48="","",VLOOKUP("~"&amp;S48,CODE39!$A$2:'CODE39'!$AB$45,25,FALSE))</f>
        <v/>
      </c>
      <c r="AQ49" s="77" t="str">
        <f>IF(S48="","",VLOOKUP("~"&amp;S48,CODE39!$A$2:'CODE39'!$AB$45,26,FALSE))</f>
        <v/>
      </c>
      <c r="AR49" s="77" t="str">
        <f>IF(S48="","",VLOOKUP("~"&amp;S48,CODE39!$A$2:'CODE39'!$AB$45,27,FALSE))</f>
        <v/>
      </c>
      <c r="AS49" s="77" t="str">
        <f>IF(S48="","",VLOOKUP("~"&amp;S48,CODE39!$A$2:'CODE39'!$AB$45,28,FALSE))</f>
        <v/>
      </c>
      <c r="AU49" s="77" t="str">
        <f>IF(AU48="","",VLOOKUP("~"&amp;AU48,CODE39!$A$2:'CODE39'!$AB$45,2,FALSE))</f>
        <v/>
      </c>
      <c r="AV49" s="77" t="str">
        <f>IF(AU48="","",VLOOKUP("~"&amp;AU48,CODE39!$A$2:'CODE39'!$AB$45,3,FALSE))</f>
        <v/>
      </c>
      <c r="AW49" s="77" t="str">
        <f>IF(AU48="","",VLOOKUP("~"&amp;AU48,CODE39!$A$2:'CODE39'!$AB$45,4,FALSE))</f>
        <v/>
      </c>
      <c r="AX49" s="77" t="str">
        <f>IF(AU48="","",VLOOKUP("~"&amp;AU48,CODE39!$A$2:'CODE39'!$AB$45,5,FALSE))</f>
        <v/>
      </c>
      <c r="AY49" s="77" t="str">
        <f>IF(AU48="","",VLOOKUP("~"&amp;AU48,CODE39!$A$2:'CODE39'!$AB$45,6,FALSE))</f>
        <v/>
      </c>
      <c r="AZ49" s="77" t="str">
        <f>IF(AU48="","",VLOOKUP("~"&amp;AU48,CODE39!$A$2:'CODE39'!$AB$45,7,FALSE))</f>
        <v/>
      </c>
      <c r="BA49" s="77" t="str">
        <f>IF(AU48="","",VLOOKUP("~"&amp;AU48,CODE39!$A$2:'CODE39'!$AB$45,8,FALSE))</f>
        <v/>
      </c>
      <c r="BB49" s="77" t="str">
        <f>IF(AU48="","",VLOOKUP("~"&amp;AU48,CODE39!$A$2:'CODE39'!$AB$45,9,FALSE))</f>
        <v/>
      </c>
      <c r="BC49" s="77" t="str">
        <f>IF(AU48="","",VLOOKUP("~"&amp;AU48,CODE39!$A$2:'CODE39'!$AB$45,10,FALSE))</f>
        <v/>
      </c>
      <c r="BD49" s="77" t="str">
        <f>IF(AU48="","",VLOOKUP("~"&amp;AU48,CODE39!$A$2:'CODE39'!$AB$45,11,FALSE))</f>
        <v/>
      </c>
      <c r="BE49" s="77" t="str">
        <f>IF(AU48="","",VLOOKUP("~"&amp;AU48,CODE39!$A$2:'CODE39'!$AB$45,12,FALSE))</f>
        <v/>
      </c>
      <c r="BF49" s="77" t="str">
        <f>IF(AU48="","",VLOOKUP("~"&amp;AU48,CODE39!$A$2:'CODE39'!$AB$45,13,FALSE))</f>
        <v/>
      </c>
      <c r="BG49" s="77" t="str">
        <f>IF(AU48="","",VLOOKUP("~"&amp;AU48,CODE39!$A$2:'CODE39'!$AB$45,14,FALSE))</f>
        <v/>
      </c>
      <c r="BH49" s="77" t="str">
        <f>IF(AU48="","",VLOOKUP("~"&amp;AU48,CODE39!$A$2:'CODE39'!$AB$45,15,FALSE))</f>
        <v/>
      </c>
      <c r="BI49" s="77" t="str">
        <f>IF(AU48="","",VLOOKUP("~"&amp;AU48,CODE39!$A$2:'CODE39'!$AB$45,16,FALSE))</f>
        <v/>
      </c>
      <c r="BJ49" s="77" t="str">
        <f>IF(AU48="","",VLOOKUP("~"&amp;AU48,CODE39!$A$2:'CODE39'!$AB$45,17,FALSE))</f>
        <v/>
      </c>
      <c r="BK49" s="77" t="str">
        <f>IF(AU48="","",VLOOKUP("~"&amp;AU48,CODE39!$A$2:'CODE39'!$AB$45,18,FALSE))</f>
        <v/>
      </c>
      <c r="BL49" s="77" t="str">
        <f>IF(AU48="","",VLOOKUP("~"&amp;AU48,CODE39!$A$2:'CODE39'!$AB$45,19,FALSE))</f>
        <v/>
      </c>
      <c r="BM49" s="77" t="str">
        <f>IF(AU48="","",VLOOKUP("~"&amp;AU48,CODE39!$A$2:'CODE39'!$AB$45,20,FALSE))</f>
        <v/>
      </c>
      <c r="BN49" s="77" t="str">
        <f>IF(AU48="","",VLOOKUP("~"&amp;AU48,CODE39!$A$2:'CODE39'!$AB$45,21,FALSE))</f>
        <v/>
      </c>
      <c r="BO49" s="77" t="str">
        <f>IF(AU48="","",VLOOKUP("~"&amp;AU48,CODE39!$A$2:'CODE39'!$AB$45,22,FALSE))</f>
        <v/>
      </c>
      <c r="BP49" s="77" t="str">
        <f>IF(AU48="","",VLOOKUP("~"&amp;AU48,CODE39!$A$2:'CODE39'!$AB$45,23,FALSE))</f>
        <v/>
      </c>
      <c r="BQ49" s="77" t="str">
        <f>IF(AU48="","",VLOOKUP("~"&amp;AU48,CODE39!$A$2:'CODE39'!$AB$45,24,FALSE))</f>
        <v/>
      </c>
      <c r="BR49" s="77" t="str">
        <f>IF(AU48="","",VLOOKUP("~"&amp;AU48,CODE39!$A$2:'CODE39'!$AB$45,25,FALSE))</f>
        <v/>
      </c>
      <c r="BS49" s="77" t="str">
        <f>IF(AU48="","",VLOOKUP("~"&amp;AU48,CODE39!$A$2:'CODE39'!$AB$45,26,FALSE))</f>
        <v/>
      </c>
      <c r="BT49" s="77" t="str">
        <f>IF(AU48="","",VLOOKUP("~"&amp;AU48,CODE39!$A$2:'CODE39'!$AB$45,27,FALSE))</f>
        <v/>
      </c>
      <c r="BU49" s="77" t="str">
        <f>IF(AU48="","",VLOOKUP("~"&amp;AU48,CODE39!$A$2:'CODE39'!$AB$45,28,FALSE))</f>
        <v/>
      </c>
      <c r="BW49" s="77" t="str">
        <f>IF(BW48="","",VLOOKUP("~"&amp;BW48,CODE39!$A$2:'CODE39'!$AB$45,2,FALSE))</f>
        <v/>
      </c>
      <c r="BX49" s="77" t="str">
        <f>IF(BW48="","",VLOOKUP("~"&amp;BW48,CODE39!$A$2:'CODE39'!$AB$45,3,FALSE))</f>
        <v/>
      </c>
      <c r="BY49" s="77" t="str">
        <f>IF(BW48="","",VLOOKUP("~"&amp;BW48,CODE39!$A$2:'CODE39'!$AB$45,4,FALSE))</f>
        <v/>
      </c>
      <c r="BZ49" s="77" t="str">
        <f>IF(BW48="","",VLOOKUP("~"&amp;BW48,CODE39!$A$2:'CODE39'!$AB$45,5,FALSE))</f>
        <v/>
      </c>
      <c r="CA49" s="77" t="str">
        <f>IF(BW48="","",VLOOKUP("~"&amp;BW48,CODE39!$A$2:'CODE39'!$AB$45,6,FALSE))</f>
        <v/>
      </c>
      <c r="CB49" s="77" t="str">
        <f>IF(BW48="","",VLOOKUP("~"&amp;BW48,CODE39!$A$2:'CODE39'!$AB$45,7,FALSE))</f>
        <v/>
      </c>
      <c r="CC49" s="77" t="str">
        <f>IF(BW48="","",VLOOKUP("~"&amp;BW48,CODE39!$A$2:'CODE39'!$AB$45,8,FALSE))</f>
        <v/>
      </c>
      <c r="CD49" s="77" t="str">
        <f>IF(BW48="","",VLOOKUP("~"&amp;BW48,CODE39!$A$2:'CODE39'!$AB$45,9,FALSE))</f>
        <v/>
      </c>
      <c r="CE49" s="77" t="str">
        <f>IF(BW48="","",VLOOKUP("~"&amp;BW48,CODE39!$A$2:'CODE39'!$AB$45,10,FALSE))</f>
        <v/>
      </c>
      <c r="CF49" s="77" t="str">
        <f>IF(BW48="","",VLOOKUP("~"&amp;BW48,CODE39!$A$2:'CODE39'!$AB$45,11,FALSE))</f>
        <v/>
      </c>
      <c r="CG49" s="77" t="str">
        <f>IF(BW48="","",VLOOKUP("~"&amp;BW48,CODE39!$A$2:'CODE39'!$AB$45,12,FALSE))</f>
        <v/>
      </c>
      <c r="CH49" s="77" t="str">
        <f>IF(BW48="","",VLOOKUP("~"&amp;BW48,CODE39!$A$2:'CODE39'!$AB$45,13,FALSE))</f>
        <v/>
      </c>
      <c r="CI49" s="77" t="str">
        <f>IF(BW48="","",VLOOKUP("~"&amp;BW48,CODE39!$A$2:'CODE39'!$AB$45,14,FALSE))</f>
        <v/>
      </c>
      <c r="CJ49" s="77" t="str">
        <f>IF(BW48="","",VLOOKUP("~"&amp;BW48,CODE39!$A$2:'CODE39'!$AB$45,15,FALSE))</f>
        <v/>
      </c>
      <c r="CK49" s="77" t="str">
        <f>IF(BW48="","",VLOOKUP("~"&amp;BW48,CODE39!$A$2:'CODE39'!$AB$45,16,FALSE))</f>
        <v/>
      </c>
      <c r="CL49" s="77" t="str">
        <f>IF(BW48="","",VLOOKUP("~"&amp;BW48,CODE39!$A$2:'CODE39'!$AB$45,17,FALSE))</f>
        <v/>
      </c>
      <c r="CM49" s="77" t="str">
        <f>IF(BW48="","",VLOOKUP("~"&amp;BW48,CODE39!$A$2:'CODE39'!$AB$45,18,FALSE))</f>
        <v/>
      </c>
      <c r="CN49" s="77" t="str">
        <f>IF(BW48="","",VLOOKUP("~"&amp;BW48,CODE39!$A$2:'CODE39'!$AB$45,19,FALSE))</f>
        <v/>
      </c>
      <c r="CO49" s="77" t="str">
        <f>IF(BW48="","",VLOOKUP("~"&amp;BW48,CODE39!$A$2:'CODE39'!$AB$45,20,FALSE))</f>
        <v/>
      </c>
      <c r="CP49" s="77" t="str">
        <f>IF(BW48="","",VLOOKUP("~"&amp;BW48,CODE39!$A$2:'CODE39'!$AB$45,21,FALSE))</f>
        <v/>
      </c>
      <c r="CQ49" s="77" t="str">
        <f>IF(BW48="","",VLOOKUP("~"&amp;BW48,CODE39!$A$2:'CODE39'!$AB$45,22,FALSE))</f>
        <v/>
      </c>
      <c r="CR49" s="77" t="str">
        <f>IF(BW48="","",VLOOKUP("~"&amp;BW48,CODE39!$A$2:'CODE39'!$AB$45,23,FALSE))</f>
        <v/>
      </c>
      <c r="CS49" s="77" t="str">
        <f>IF(BW48="","",VLOOKUP("~"&amp;BW48,CODE39!$A$2:'CODE39'!$AB$45,24,FALSE))</f>
        <v/>
      </c>
      <c r="CT49" s="77" t="str">
        <f>IF(BW48="","",VLOOKUP("~"&amp;BW48,CODE39!$A$2:'CODE39'!$AB$45,25,FALSE))</f>
        <v/>
      </c>
      <c r="CU49" s="77" t="str">
        <f>IF(BW48="","",VLOOKUP("~"&amp;BW48,CODE39!$A$2:'CODE39'!$AB$45,26,FALSE))</f>
        <v/>
      </c>
      <c r="CV49" s="77" t="str">
        <f>IF(BW48="","",VLOOKUP("~"&amp;BW48,CODE39!$A$2:'CODE39'!$AB$45,27,FALSE))</f>
        <v/>
      </c>
      <c r="CW49" s="77" t="str">
        <f>IF(BW48="","",VLOOKUP("~"&amp;BW48,CODE39!$A$2:'CODE39'!$AB$45,28,FALSE))</f>
        <v/>
      </c>
      <c r="CY49" s="77" t="str">
        <f>IF(CY48="","",VLOOKUP("~"&amp;CY48,CODE39!$A$2:'CODE39'!$AB$45,2,FALSE))</f>
        <v/>
      </c>
      <c r="CZ49" s="77" t="str">
        <f>IF(CY48="","",VLOOKUP("~"&amp;CY48,CODE39!$A$2:'CODE39'!$AB$45,3,FALSE))</f>
        <v/>
      </c>
      <c r="DA49" s="77" t="str">
        <f>IF(CY48="","",VLOOKUP("~"&amp;CY48,CODE39!$A$2:'CODE39'!$AB$45,4,FALSE))</f>
        <v/>
      </c>
      <c r="DB49" s="77" t="str">
        <f>IF(CY48="","",VLOOKUP("~"&amp;CY48,CODE39!$A$2:'CODE39'!$AB$45,5,FALSE))</f>
        <v/>
      </c>
      <c r="DC49" s="77" t="str">
        <f>IF(CY48="","",VLOOKUP("~"&amp;CY48,CODE39!$A$2:'CODE39'!$AB$45,6,FALSE))</f>
        <v/>
      </c>
      <c r="DD49" s="77" t="str">
        <f>IF(CY48="","",VLOOKUP("~"&amp;CY48,CODE39!$A$2:'CODE39'!$AB$45,7,FALSE))</f>
        <v/>
      </c>
      <c r="DE49" s="77" t="str">
        <f>IF(CY48="","",VLOOKUP("~"&amp;CY48,CODE39!$A$2:'CODE39'!$AB$45,8,FALSE))</f>
        <v/>
      </c>
      <c r="DF49" s="77" t="str">
        <f>IF(CY48="","",VLOOKUP("~"&amp;CY48,CODE39!$A$2:'CODE39'!$AB$45,9,FALSE))</f>
        <v/>
      </c>
      <c r="DG49" s="77" t="str">
        <f>IF(CY48="","",VLOOKUP("~"&amp;CY48,CODE39!$A$2:'CODE39'!$AB$45,10,FALSE))</f>
        <v/>
      </c>
      <c r="DH49" s="77" t="str">
        <f>IF(CY48="","",VLOOKUP("~"&amp;CY48,CODE39!$A$2:'CODE39'!$AB$45,11,FALSE))</f>
        <v/>
      </c>
      <c r="DI49" s="77" t="str">
        <f>IF(CY48="","",VLOOKUP("~"&amp;CY48,CODE39!$A$2:'CODE39'!$AB$45,12,FALSE))</f>
        <v/>
      </c>
      <c r="DJ49" s="77" t="str">
        <f>IF(CY48="","",VLOOKUP("~"&amp;CY48,CODE39!$A$2:'CODE39'!$AB$45,13,FALSE))</f>
        <v/>
      </c>
      <c r="DK49" s="77" t="str">
        <f>IF(CY48="","",VLOOKUP("~"&amp;CY48,CODE39!$A$2:'CODE39'!$AB$45,14,FALSE))</f>
        <v/>
      </c>
      <c r="DL49" s="77" t="str">
        <f>IF(CY48="","",VLOOKUP("~"&amp;CY48,CODE39!$A$2:'CODE39'!$AB$45,15,FALSE))</f>
        <v/>
      </c>
      <c r="DM49" s="77" t="str">
        <f>IF(CY48="","",VLOOKUP("~"&amp;CY48,CODE39!$A$2:'CODE39'!$AB$45,16,FALSE))</f>
        <v/>
      </c>
      <c r="DN49" s="77" t="str">
        <f>IF(CY48="","",VLOOKUP("~"&amp;CY48,CODE39!$A$2:'CODE39'!$AB$45,17,FALSE))</f>
        <v/>
      </c>
      <c r="DO49" s="77" t="str">
        <f>IF(CY48="","",VLOOKUP("~"&amp;CY48,CODE39!$A$2:'CODE39'!$AB$45,18,FALSE))</f>
        <v/>
      </c>
      <c r="DP49" s="77" t="str">
        <f>IF(CY48="","",VLOOKUP("~"&amp;CY48,CODE39!$A$2:'CODE39'!$AB$45,19,FALSE))</f>
        <v/>
      </c>
      <c r="DQ49" s="77" t="str">
        <f>IF(CY48="","",VLOOKUP("~"&amp;CY48,CODE39!$A$2:'CODE39'!$AB$45,20,FALSE))</f>
        <v/>
      </c>
      <c r="DR49" s="77" t="str">
        <f>IF(CY48="","",VLOOKUP("~"&amp;CY48,CODE39!$A$2:'CODE39'!$AB$45,21,FALSE))</f>
        <v/>
      </c>
      <c r="DS49" s="77" t="str">
        <f>IF(CY48="","",VLOOKUP("~"&amp;CY48,CODE39!$A$2:'CODE39'!$AB$45,22,FALSE))</f>
        <v/>
      </c>
      <c r="DT49" s="77" t="str">
        <f>IF(CY48="","",VLOOKUP("~"&amp;CY48,CODE39!$A$2:'CODE39'!$AB$45,23,FALSE))</f>
        <v/>
      </c>
      <c r="DU49" s="77" t="str">
        <f>IF(CY48="","",VLOOKUP("~"&amp;CY48,CODE39!$A$2:'CODE39'!$AB$45,24,FALSE))</f>
        <v/>
      </c>
      <c r="DV49" s="77" t="str">
        <f>IF(CY48="","",VLOOKUP("~"&amp;CY48,CODE39!$A$2:'CODE39'!$AB$45,25,FALSE))</f>
        <v/>
      </c>
      <c r="DW49" s="77" t="str">
        <f>IF(CY48="","",VLOOKUP("~"&amp;CY48,CODE39!$A$2:'CODE39'!$AB$45,26,FALSE))</f>
        <v/>
      </c>
      <c r="DX49" s="77" t="str">
        <f>IF(CY48="","",VLOOKUP("~"&amp;CY48,CODE39!$A$2:'CODE39'!$AB$45,27,FALSE))</f>
        <v/>
      </c>
      <c r="DY49" s="77" t="str">
        <f>IF(CY48="","",VLOOKUP("~"&amp;CY48,CODE39!$A$2:'CODE39'!$AB$45,28,FALSE))</f>
        <v/>
      </c>
      <c r="EA49" s="77" t="str">
        <f>IF(EA48="","",VLOOKUP("~"&amp;EA48,CODE39!$A$2:'CODE39'!$AB$45,2,FALSE))</f>
        <v/>
      </c>
      <c r="EB49" s="77" t="str">
        <f>IF(EA48="","",VLOOKUP("~"&amp;EA48,CODE39!$A$2:'CODE39'!$AB$45,3,FALSE))</f>
        <v/>
      </c>
      <c r="EC49" s="77" t="str">
        <f>IF(EA48="","",VLOOKUP("~"&amp;EA48,CODE39!$A$2:'CODE39'!$AB$45,4,FALSE))</f>
        <v/>
      </c>
      <c r="ED49" s="77" t="str">
        <f>IF(EA48="","",VLOOKUP("~"&amp;EA48,CODE39!$A$2:'CODE39'!$AB$45,5,FALSE))</f>
        <v/>
      </c>
      <c r="EE49" s="77" t="str">
        <f>IF(EA48="","",VLOOKUP("~"&amp;EA48,CODE39!$A$2:'CODE39'!$AB$45,6,FALSE))</f>
        <v/>
      </c>
      <c r="EF49" s="77" t="str">
        <f>IF(EA48="","",VLOOKUP("~"&amp;EA48,CODE39!$A$2:'CODE39'!$AB$45,7,FALSE))</f>
        <v/>
      </c>
      <c r="EG49" s="77" t="str">
        <f>IF(EA48="","",VLOOKUP("~"&amp;EA48,CODE39!$A$2:'CODE39'!$AB$45,8,FALSE))</f>
        <v/>
      </c>
      <c r="EH49" s="77" t="str">
        <f>IF(EA48="","",VLOOKUP("~"&amp;EA48,CODE39!$A$2:'CODE39'!$AB$45,9,FALSE))</f>
        <v/>
      </c>
      <c r="EI49" s="77" t="str">
        <f>IF(EA48="","",VLOOKUP("~"&amp;EA48,CODE39!$A$2:'CODE39'!$AB$45,10,FALSE))</f>
        <v/>
      </c>
      <c r="EJ49" s="77" t="str">
        <f>IF(EA48="","",VLOOKUP("~"&amp;EA48,CODE39!$A$2:'CODE39'!$AB$45,11,FALSE))</f>
        <v/>
      </c>
      <c r="EK49" s="77" t="str">
        <f>IF(EA48="","",VLOOKUP("~"&amp;EA48,CODE39!$A$2:'CODE39'!$AB$45,12,FALSE))</f>
        <v/>
      </c>
      <c r="EL49" s="77" t="str">
        <f>IF(EA48="","",VLOOKUP("~"&amp;EA48,CODE39!$A$2:'CODE39'!$AB$45,13,FALSE))</f>
        <v/>
      </c>
      <c r="EM49" s="77" t="str">
        <f>IF(EA48="","",VLOOKUP("~"&amp;EA48,CODE39!$A$2:'CODE39'!$AB$45,14,FALSE))</f>
        <v/>
      </c>
      <c r="EN49" s="77" t="str">
        <f>IF(EA48="","",VLOOKUP("~"&amp;EA48,CODE39!$A$2:'CODE39'!$AB$45,15,FALSE))</f>
        <v/>
      </c>
      <c r="EO49" s="77" t="str">
        <f>IF(EA48="","",VLOOKUP("~"&amp;EA48,CODE39!$A$2:'CODE39'!$AB$45,16,FALSE))</f>
        <v/>
      </c>
      <c r="EP49" s="77" t="str">
        <f>IF(EA48="","",VLOOKUP("~"&amp;EA48,CODE39!$A$2:'CODE39'!$AB$45,17,FALSE))</f>
        <v/>
      </c>
      <c r="EQ49" s="77" t="str">
        <f>IF(EA48="","",VLOOKUP("~"&amp;EA48,CODE39!$A$2:'CODE39'!$AB$45,18,FALSE))</f>
        <v/>
      </c>
      <c r="ER49" s="77" t="str">
        <f>IF(EA48="","",VLOOKUP("~"&amp;EA48,CODE39!$A$2:'CODE39'!$AB$45,19,FALSE))</f>
        <v/>
      </c>
      <c r="ES49" s="77" t="str">
        <f>IF(EA48="","",VLOOKUP("~"&amp;EA48,CODE39!$A$2:'CODE39'!$AB$45,20,FALSE))</f>
        <v/>
      </c>
      <c r="ET49" s="77" t="str">
        <f>IF(EA48="","",VLOOKUP("~"&amp;EA48,CODE39!$A$2:'CODE39'!$AB$45,21,FALSE))</f>
        <v/>
      </c>
      <c r="EU49" s="77" t="str">
        <f>IF(EA48="","",VLOOKUP("~"&amp;EA48,CODE39!$A$2:'CODE39'!$AB$45,22,FALSE))</f>
        <v/>
      </c>
      <c r="EV49" s="77" t="str">
        <f>IF(EA48="","",VLOOKUP("~"&amp;EA48,CODE39!$A$2:'CODE39'!$AB$45,23,FALSE))</f>
        <v/>
      </c>
      <c r="EW49" s="77" t="str">
        <f>IF(EA48="","",VLOOKUP("~"&amp;EA48,CODE39!$A$2:'CODE39'!$AB$45,24,FALSE))</f>
        <v/>
      </c>
      <c r="EX49" s="77" t="str">
        <f>IF(EA48="","",VLOOKUP("~"&amp;EA48,CODE39!$A$2:'CODE39'!$AB$45,25,FALSE))</f>
        <v/>
      </c>
      <c r="EY49" s="77" t="str">
        <f>IF(EA48="","",VLOOKUP("~"&amp;EA48,CODE39!$A$2:'CODE39'!$AB$45,26,FALSE))</f>
        <v/>
      </c>
      <c r="EZ49" s="77" t="str">
        <f>IF(EA48="","",VLOOKUP("~"&amp;EA48,CODE39!$A$2:'CODE39'!$AB$45,27,FALSE))</f>
        <v/>
      </c>
      <c r="FA49" s="77" t="str">
        <f>IF(EA48="","",VLOOKUP("~"&amp;EA48,CODE39!$A$2:'CODE39'!$AB$45,28,FALSE))</f>
        <v/>
      </c>
      <c r="FC49" s="77" t="str">
        <f>IF(FC48="","",VLOOKUP("~"&amp;FC48,CODE39!$A$2:'CODE39'!$AB$45,2,FALSE))</f>
        <v/>
      </c>
      <c r="FD49" s="77" t="str">
        <f>IF(FC48="","",VLOOKUP("~"&amp;FC48,CODE39!$A$2:'CODE39'!$AB$45,3,FALSE))</f>
        <v/>
      </c>
      <c r="FE49" s="77" t="str">
        <f>IF(FC48="","",VLOOKUP("~"&amp;FC48,CODE39!$A$2:'CODE39'!$AB$45,4,FALSE))</f>
        <v/>
      </c>
      <c r="FF49" s="77" t="str">
        <f>IF(FC48="","",VLOOKUP("~"&amp;FC48,CODE39!$A$2:'CODE39'!$AB$45,5,FALSE))</f>
        <v/>
      </c>
      <c r="FG49" s="77" t="str">
        <f>IF(FC48="","",VLOOKUP("~"&amp;FC48,CODE39!$A$2:'CODE39'!$AB$45,6,FALSE))</f>
        <v/>
      </c>
      <c r="FH49" s="77" t="str">
        <f>IF(FC48="","",VLOOKUP("~"&amp;FC48,CODE39!$A$2:'CODE39'!$AB$45,7,FALSE))</f>
        <v/>
      </c>
      <c r="FI49" s="77" t="str">
        <f>IF(FC48="","",VLOOKUP("~"&amp;FC48,CODE39!$A$2:'CODE39'!$AB$45,8,FALSE))</f>
        <v/>
      </c>
      <c r="FJ49" s="77" t="str">
        <f>IF(FC48="","",VLOOKUP("~"&amp;FC48,CODE39!$A$2:'CODE39'!$AB$45,9,FALSE))</f>
        <v/>
      </c>
      <c r="FK49" s="77" t="str">
        <f>IF(FC48="","",VLOOKUP("~"&amp;FC48,CODE39!$A$2:'CODE39'!$AB$45,10,FALSE))</f>
        <v/>
      </c>
      <c r="FL49" s="77" t="str">
        <f>IF(FC48="","",VLOOKUP("~"&amp;FC48,CODE39!$A$2:'CODE39'!$AB$45,11,FALSE))</f>
        <v/>
      </c>
      <c r="FM49" s="77" t="str">
        <f>IF(FC48="","",VLOOKUP("~"&amp;FC48,CODE39!$A$2:'CODE39'!$AB$45,12,FALSE))</f>
        <v/>
      </c>
      <c r="FN49" s="77" t="str">
        <f>IF(FC48="","",VLOOKUP("~"&amp;FC48,CODE39!$A$2:'CODE39'!$AB$45,13,FALSE))</f>
        <v/>
      </c>
      <c r="FO49" s="77" t="str">
        <f>IF(FC48="","",VLOOKUP("~"&amp;FC48,CODE39!$A$2:'CODE39'!$AB$45,14,FALSE))</f>
        <v/>
      </c>
      <c r="FP49" s="77" t="str">
        <f>IF(FC48="","",VLOOKUP("~"&amp;FC48,CODE39!$A$2:'CODE39'!$AB$45,15,FALSE))</f>
        <v/>
      </c>
      <c r="FQ49" s="77" t="str">
        <f>IF(FC48="","",VLOOKUP("~"&amp;FC48,CODE39!$A$2:'CODE39'!$AB$45,16,FALSE))</f>
        <v/>
      </c>
      <c r="FR49" s="77" t="str">
        <f>IF(FC48="","",VLOOKUP("~"&amp;FC48,CODE39!$A$2:'CODE39'!$AB$45,17,FALSE))</f>
        <v/>
      </c>
      <c r="FS49" s="77" t="str">
        <f>IF(FC48="","",VLOOKUP("~"&amp;FC48,CODE39!$A$2:'CODE39'!$AB$45,18,FALSE))</f>
        <v/>
      </c>
      <c r="FT49" s="77" t="str">
        <f>IF(FC48="","",VLOOKUP("~"&amp;FC48,CODE39!$A$2:'CODE39'!$AB$45,19,FALSE))</f>
        <v/>
      </c>
      <c r="FU49" s="77" t="str">
        <f>IF(FC48="","",VLOOKUP("~"&amp;FC48,CODE39!$A$2:'CODE39'!$AB$45,20,FALSE))</f>
        <v/>
      </c>
      <c r="FV49" s="77" t="str">
        <f>IF(FC48="","",VLOOKUP("~"&amp;FC48,CODE39!$A$2:'CODE39'!$AB$45,21,FALSE))</f>
        <v/>
      </c>
      <c r="FW49" s="77" t="str">
        <f>IF(FC48="","",VLOOKUP("~"&amp;FC48,CODE39!$A$2:'CODE39'!$AB$45,22,FALSE))</f>
        <v/>
      </c>
      <c r="FX49" s="77" t="str">
        <f>IF(FC48="","",VLOOKUP("~"&amp;FC48,CODE39!$A$2:'CODE39'!$AB$45,23,FALSE))</f>
        <v/>
      </c>
      <c r="FY49" s="77" t="str">
        <f>IF(FC48="","",VLOOKUP("~"&amp;FC48,CODE39!$A$2:'CODE39'!$AB$45,24,FALSE))</f>
        <v/>
      </c>
      <c r="FZ49" s="77" t="str">
        <f>IF(FC48="","",VLOOKUP("~"&amp;FC48,CODE39!$A$2:'CODE39'!$AB$45,25,FALSE))</f>
        <v/>
      </c>
      <c r="GA49" s="77" t="str">
        <f>IF(FC48="","",VLOOKUP("~"&amp;FC48,CODE39!$A$2:'CODE39'!$AB$45,26,FALSE))</f>
        <v/>
      </c>
      <c r="GB49" s="77" t="str">
        <f>IF(FC48="","",VLOOKUP("~"&amp;FC48,CODE39!$A$2:'CODE39'!$AB$45,27,FALSE))</f>
        <v/>
      </c>
      <c r="GC49" s="77" t="str">
        <f>IF(FC48="","",VLOOKUP("~"&amp;FC48,CODE39!$A$2:'CODE39'!$AB$45,28,FALSE))</f>
        <v/>
      </c>
      <c r="GE49" s="77" t="str">
        <f>IF(GE48="","",VLOOKUP("~"&amp;GE48,CODE39!$A$2:'CODE39'!$AB$45,2,FALSE))</f>
        <v/>
      </c>
      <c r="GF49" s="77" t="str">
        <f>IF(GE48="","",VLOOKUP("~"&amp;GE48,CODE39!$A$2:'CODE39'!$AB$45,3,FALSE))</f>
        <v/>
      </c>
      <c r="GG49" s="77" t="str">
        <f>IF(GE48="","",VLOOKUP("~"&amp;GE48,CODE39!$A$2:'CODE39'!$AB$45,4,FALSE))</f>
        <v/>
      </c>
      <c r="GH49" s="77" t="str">
        <f>IF(GE48="","",VLOOKUP("~"&amp;GE48,CODE39!$A$2:'CODE39'!$AB$45,5,FALSE))</f>
        <v/>
      </c>
      <c r="GI49" s="77" t="str">
        <f>IF(GE48="","",VLOOKUP("~"&amp;GE48,CODE39!$A$2:'CODE39'!$AB$45,6,FALSE))</f>
        <v/>
      </c>
      <c r="GJ49" s="77" t="str">
        <f>IF(GE48="","",VLOOKUP("~"&amp;GE48,CODE39!$A$2:'CODE39'!$AB$45,7,FALSE))</f>
        <v/>
      </c>
      <c r="GK49" s="77" t="str">
        <f>IF(GE48="","",VLOOKUP("~"&amp;GE48,CODE39!$A$2:'CODE39'!$AB$45,8,FALSE))</f>
        <v/>
      </c>
      <c r="GL49" s="77" t="str">
        <f>IF(GE48="","",VLOOKUP("~"&amp;GE48,CODE39!$A$2:'CODE39'!$AB$45,9,FALSE))</f>
        <v/>
      </c>
      <c r="GM49" s="77" t="str">
        <f>IF(GE48="","",VLOOKUP("~"&amp;GE48,CODE39!$A$2:'CODE39'!$AB$45,10,FALSE))</f>
        <v/>
      </c>
      <c r="GN49" s="77" t="str">
        <f>IF(GE48="","",VLOOKUP("~"&amp;GE48,CODE39!$A$2:'CODE39'!$AB$45,11,FALSE))</f>
        <v/>
      </c>
      <c r="GO49" s="77" t="str">
        <f>IF(GE48="","",VLOOKUP("~"&amp;GE48,CODE39!$A$2:'CODE39'!$AB$45,12,FALSE))</f>
        <v/>
      </c>
      <c r="GP49" s="77" t="str">
        <f>IF(GE48="","",VLOOKUP("~"&amp;GE48,CODE39!$A$2:'CODE39'!$AB$45,13,FALSE))</f>
        <v/>
      </c>
      <c r="GQ49" s="77" t="str">
        <f>IF(GE48="","",VLOOKUP("~"&amp;GE48,CODE39!$A$2:'CODE39'!$AB$45,14,FALSE))</f>
        <v/>
      </c>
      <c r="GR49" s="77" t="str">
        <f>IF(GE48="","",VLOOKUP("~"&amp;GE48,CODE39!$A$2:'CODE39'!$AB$45,15,FALSE))</f>
        <v/>
      </c>
      <c r="GS49" s="77" t="str">
        <f>IF(GE48="","",VLOOKUP("~"&amp;GE48,CODE39!$A$2:'CODE39'!$AB$45,16,FALSE))</f>
        <v/>
      </c>
      <c r="GT49" s="77" t="str">
        <f>IF(GE48="","",VLOOKUP("~"&amp;GE48,CODE39!$A$2:'CODE39'!$AB$45,17,FALSE))</f>
        <v/>
      </c>
      <c r="GU49" s="77" t="str">
        <f>IF(GE48="","",VLOOKUP("~"&amp;GE48,CODE39!$A$2:'CODE39'!$AB$45,18,FALSE))</f>
        <v/>
      </c>
      <c r="GV49" s="77" t="str">
        <f>IF(GE48="","",VLOOKUP("~"&amp;GE48,CODE39!$A$2:'CODE39'!$AB$45,19,FALSE))</f>
        <v/>
      </c>
      <c r="GW49" s="77" t="str">
        <f>IF(GE48="","",VLOOKUP("~"&amp;GE48,CODE39!$A$2:'CODE39'!$AB$45,20,FALSE))</f>
        <v/>
      </c>
      <c r="GX49" s="77" t="str">
        <f>IF(GE48="","",VLOOKUP("~"&amp;GE48,CODE39!$A$2:'CODE39'!$AB$45,21,FALSE))</f>
        <v/>
      </c>
      <c r="GY49" s="77" t="str">
        <f>IF(GE48="","",VLOOKUP("~"&amp;GE48,CODE39!$A$2:'CODE39'!$AB$45,22,FALSE))</f>
        <v/>
      </c>
      <c r="GZ49" s="77" t="str">
        <f>IF(GE48="","",VLOOKUP("~"&amp;GE48,CODE39!$A$2:'CODE39'!$AB$45,23,FALSE))</f>
        <v/>
      </c>
      <c r="HA49" s="77" t="str">
        <f>IF(GE48="","",VLOOKUP("~"&amp;GE48,CODE39!$A$2:'CODE39'!$AB$45,24,FALSE))</f>
        <v/>
      </c>
      <c r="HB49" s="77" t="str">
        <f>IF(GE48="","",VLOOKUP("~"&amp;GE48,CODE39!$A$2:'CODE39'!$AB$45,25,FALSE))</f>
        <v/>
      </c>
      <c r="HC49" s="77" t="str">
        <f>IF(GE48="","",VLOOKUP("~"&amp;GE48,CODE39!$A$2:'CODE39'!$AB$45,26,FALSE))</f>
        <v/>
      </c>
      <c r="HD49" s="77" t="str">
        <f>IF(GE48="","",VLOOKUP("~"&amp;GE48,CODE39!$A$2:'CODE39'!$AB$45,27,FALSE))</f>
        <v/>
      </c>
      <c r="HE49" s="77" t="str">
        <f>IF(GE48="","",VLOOKUP("~"&amp;GE48,CODE39!$A$2:'CODE39'!$AB$45,28,FALSE))</f>
        <v/>
      </c>
      <c r="HG49" s="77" t="str">
        <f>IF(HG48="","",VLOOKUP("~"&amp;HG48,CODE39!$A$2:'CODE39'!$AB$45,2,FALSE))</f>
        <v/>
      </c>
      <c r="HH49" s="77" t="str">
        <f>IF(HG48="","",VLOOKUP("~"&amp;HG48,CODE39!$A$2:'CODE39'!$AB$45,3,FALSE))</f>
        <v/>
      </c>
      <c r="HI49" s="77" t="str">
        <f>IF(HG48="","",VLOOKUP("~"&amp;HG48,CODE39!$A$2:'CODE39'!$AB$45,4,FALSE))</f>
        <v/>
      </c>
      <c r="HJ49" s="77" t="str">
        <f>IF(HG48="","",VLOOKUP("~"&amp;HG48,CODE39!$A$2:'CODE39'!$AB$45,5,FALSE))</f>
        <v/>
      </c>
      <c r="HK49" s="77" t="str">
        <f>IF(HG48="","",VLOOKUP("~"&amp;HG48,CODE39!$A$2:'CODE39'!$AB$45,6,FALSE))</f>
        <v/>
      </c>
      <c r="HL49" s="77" t="str">
        <f>IF(HG48="","",VLOOKUP("~"&amp;HG48,CODE39!$A$2:'CODE39'!$AB$45,7,FALSE))</f>
        <v/>
      </c>
      <c r="HM49" s="77" t="str">
        <f>IF(HG48="","",VLOOKUP("~"&amp;HG48,CODE39!$A$2:'CODE39'!$AB$45,8,FALSE))</f>
        <v/>
      </c>
      <c r="HN49" s="77" t="str">
        <f>IF(HG48="","",VLOOKUP("~"&amp;HG48,CODE39!$A$2:'CODE39'!$AB$45,9,FALSE))</f>
        <v/>
      </c>
      <c r="HO49" s="77" t="str">
        <f>IF(HG48="","",VLOOKUP("~"&amp;HG48,CODE39!$A$2:'CODE39'!$AB$45,10,FALSE))</f>
        <v/>
      </c>
      <c r="HP49" s="77" t="str">
        <f>IF(HG48="","",VLOOKUP("~"&amp;HG48,CODE39!$A$2:'CODE39'!$AB$45,11,FALSE))</f>
        <v/>
      </c>
      <c r="HQ49" s="77" t="str">
        <f>IF(HG48="","",VLOOKUP("~"&amp;HG48,CODE39!$A$2:'CODE39'!$AB$45,12,FALSE))</f>
        <v/>
      </c>
      <c r="HR49" s="77" t="str">
        <f>IF(HG48="","",VLOOKUP("~"&amp;HG48,CODE39!$A$2:'CODE39'!$AB$45,13,FALSE))</f>
        <v/>
      </c>
      <c r="HS49" s="77" t="str">
        <f>IF(HG48="","",VLOOKUP("~"&amp;HG48,CODE39!$A$2:'CODE39'!$AB$45,14,FALSE))</f>
        <v/>
      </c>
      <c r="HT49" s="77" t="str">
        <f>IF(HG48="","",VLOOKUP("~"&amp;HG48,CODE39!$A$2:'CODE39'!$AB$45,15,FALSE))</f>
        <v/>
      </c>
      <c r="HU49" s="77" t="str">
        <f>IF(HG48="","",VLOOKUP("~"&amp;HG48,CODE39!$A$2:'CODE39'!$AB$45,16,FALSE))</f>
        <v/>
      </c>
      <c r="HV49" s="77" t="str">
        <f>IF(HG48="","",VLOOKUP("~"&amp;HG48,CODE39!$A$2:'CODE39'!$AB$45,17,FALSE))</f>
        <v/>
      </c>
      <c r="HW49" s="77" t="str">
        <f>IF(HG48="","",VLOOKUP("~"&amp;HG48,CODE39!$A$2:'CODE39'!$AB$45,18,FALSE))</f>
        <v/>
      </c>
      <c r="HX49" s="77" t="str">
        <f>IF(HG48="","",VLOOKUP("~"&amp;HG48,CODE39!$A$2:'CODE39'!$AB$45,19,FALSE))</f>
        <v/>
      </c>
      <c r="HY49" s="77" t="str">
        <f>IF(HG48="","",VLOOKUP("~"&amp;HG48,CODE39!$A$2:'CODE39'!$AB$45,20,FALSE))</f>
        <v/>
      </c>
      <c r="HZ49" s="77" t="str">
        <f>IF(HG48="","",VLOOKUP("~"&amp;HG48,CODE39!$A$2:'CODE39'!$AB$45,21,FALSE))</f>
        <v/>
      </c>
      <c r="IA49" s="77" t="str">
        <f>IF(HG48="","",VLOOKUP("~"&amp;HG48,CODE39!$A$2:'CODE39'!$AB$45,22,FALSE))</f>
        <v/>
      </c>
      <c r="IB49" s="77" t="str">
        <f>IF(HG48="","",VLOOKUP("~"&amp;HG48,CODE39!$A$2:'CODE39'!$AB$45,23,FALSE))</f>
        <v/>
      </c>
      <c r="IC49" s="77" t="str">
        <f>IF(HG48="","",VLOOKUP("~"&amp;HG48,CODE39!$A$2:'CODE39'!$AB$45,24,FALSE))</f>
        <v/>
      </c>
      <c r="ID49" s="77" t="str">
        <f>IF(HG48="","",VLOOKUP("~"&amp;HG48,CODE39!$A$2:'CODE39'!$AB$45,25,FALSE))</f>
        <v/>
      </c>
      <c r="IE49" s="77" t="str">
        <f>IF(HG48="","",VLOOKUP("~"&amp;HG48,CODE39!$A$2:'CODE39'!$AB$45,26,FALSE))</f>
        <v/>
      </c>
      <c r="IF49" s="77" t="str">
        <f>IF(HG48="","",VLOOKUP("~"&amp;HG48,CODE39!$A$2:'CODE39'!$AB$45,27,FALSE))</f>
        <v/>
      </c>
      <c r="IG49" s="77" t="str">
        <f>IF(HG48="","",VLOOKUP("~"&amp;HG48,CODE39!$A$2:'CODE39'!$AB$45,28,FALSE))</f>
        <v/>
      </c>
    </row>
  </sheetData>
  <phoneticPr fontId="1"/>
  <conditionalFormatting sqref="S18:AS18">
    <cfRule type="cellIs" dxfId="71" priority="153" operator="between">
      <formula>0</formula>
      <formula>0</formula>
    </cfRule>
    <cfRule type="cellIs" dxfId="70" priority="154" operator="between">
      <formula>1</formula>
      <formula>1</formula>
    </cfRule>
  </conditionalFormatting>
  <conditionalFormatting sqref="BW22:CW22">
    <cfRule type="cellIs" dxfId="69" priority="75" operator="between">
      <formula>0</formula>
      <formula>0</formula>
    </cfRule>
    <cfRule type="cellIs" dxfId="68" priority="76" operator="between">
      <formula>1</formula>
      <formula>1</formula>
    </cfRule>
  </conditionalFormatting>
  <conditionalFormatting sqref="CY22:DY22">
    <cfRule type="cellIs" dxfId="67" priority="73" operator="between">
      <formula>0</formula>
      <formula>0</formula>
    </cfRule>
    <cfRule type="cellIs" dxfId="66" priority="74" operator="between">
      <formula>1</formula>
      <formula>1</formula>
    </cfRule>
  </conditionalFormatting>
  <conditionalFormatting sqref="EA22:FA22">
    <cfRule type="cellIs" dxfId="65" priority="71" operator="between">
      <formula>0</formula>
      <formula>0</formula>
    </cfRule>
    <cfRule type="cellIs" dxfId="64" priority="72" operator="between">
      <formula>1</formula>
      <formula>1</formula>
    </cfRule>
  </conditionalFormatting>
  <conditionalFormatting sqref="FC22:GC22">
    <cfRule type="cellIs" dxfId="63" priority="69" operator="between">
      <formula>0</formula>
      <formula>0</formula>
    </cfRule>
    <cfRule type="cellIs" dxfId="62" priority="70" operator="between">
      <formula>1</formula>
      <formula>1</formula>
    </cfRule>
  </conditionalFormatting>
  <conditionalFormatting sqref="GE22:HE22">
    <cfRule type="cellIs" dxfId="61" priority="67" operator="between">
      <formula>0</formula>
      <formula>0</formula>
    </cfRule>
    <cfRule type="cellIs" dxfId="60" priority="68" operator="between">
      <formula>1</formula>
      <formula>1</formula>
    </cfRule>
  </conditionalFormatting>
  <conditionalFormatting sqref="HG22:IG22">
    <cfRule type="cellIs" dxfId="59" priority="65" operator="between">
      <formula>0</formula>
      <formula>0</formula>
    </cfRule>
    <cfRule type="cellIs" dxfId="58" priority="66" operator="between">
      <formula>1</formula>
      <formula>1</formula>
    </cfRule>
  </conditionalFormatting>
  <conditionalFormatting sqref="AU18:BU18">
    <cfRule type="cellIs" dxfId="57" priority="93" operator="between">
      <formula>0</formula>
      <formula>0</formula>
    </cfRule>
    <cfRule type="cellIs" dxfId="56" priority="94" operator="between">
      <formula>1</formula>
      <formula>1</formula>
    </cfRule>
  </conditionalFormatting>
  <conditionalFormatting sqref="BW18:CW18">
    <cfRule type="cellIs" dxfId="55" priority="91" operator="between">
      <formula>0</formula>
      <formula>0</formula>
    </cfRule>
    <cfRule type="cellIs" dxfId="54" priority="92" operator="between">
      <formula>1</formula>
      <formula>1</formula>
    </cfRule>
  </conditionalFormatting>
  <conditionalFormatting sqref="CY18:DY18">
    <cfRule type="cellIs" dxfId="53" priority="89" operator="between">
      <formula>0</formula>
      <formula>0</formula>
    </cfRule>
    <cfRule type="cellIs" dxfId="52" priority="90" operator="between">
      <formula>1</formula>
      <formula>1</formula>
    </cfRule>
  </conditionalFormatting>
  <conditionalFormatting sqref="EA18:FA18">
    <cfRule type="cellIs" dxfId="51" priority="87" operator="between">
      <formula>0</formula>
      <formula>0</formula>
    </cfRule>
    <cfRule type="cellIs" dxfId="50" priority="88" operator="between">
      <formula>1</formula>
      <formula>1</formula>
    </cfRule>
  </conditionalFormatting>
  <conditionalFormatting sqref="FC18:GC18">
    <cfRule type="cellIs" dxfId="49" priority="85" operator="between">
      <formula>0</formula>
      <formula>0</formula>
    </cfRule>
    <cfRule type="cellIs" dxfId="48" priority="86" operator="between">
      <formula>1</formula>
      <formula>1</formula>
    </cfRule>
  </conditionalFormatting>
  <conditionalFormatting sqref="GE18:HE18">
    <cfRule type="cellIs" dxfId="47" priority="83" operator="between">
      <formula>0</formula>
      <formula>0</formula>
    </cfRule>
    <cfRule type="cellIs" dxfId="46" priority="84" operator="between">
      <formula>1</formula>
      <formula>1</formula>
    </cfRule>
  </conditionalFormatting>
  <conditionalFormatting sqref="HG18:IG18">
    <cfRule type="cellIs" dxfId="45" priority="81" operator="between">
      <formula>0</formula>
      <formula>0</formula>
    </cfRule>
    <cfRule type="cellIs" dxfId="44" priority="82" operator="between">
      <formula>1</formula>
      <formula>1</formula>
    </cfRule>
  </conditionalFormatting>
  <conditionalFormatting sqref="S22:AS22">
    <cfRule type="cellIs" dxfId="43" priority="79" operator="between">
      <formula>0</formula>
      <formula>0</formula>
    </cfRule>
    <cfRule type="cellIs" dxfId="42" priority="80" operator="between">
      <formula>1</formula>
      <formula>1</formula>
    </cfRule>
  </conditionalFormatting>
  <conditionalFormatting sqref="AU22:BU22">
    <cfRule type="cellIs" dxfId="41" priority="77" operator="between">
      <formula>0</formula>
      <formula>0</formula>
    </cfRule>
    <cfRule type="cellIs" dxfId="40" priority="78" operator="between">
      <formula>1</formula>
      <formula>1</formula>
    </cfRule>
  </conditionalFormatting>
  <conditionalFormatting sqref="S45:AS45">
    <cfRule type="cellIs" dxfId="39" priority="31" operator="between">
      <formula>0</formula>
      <formula>0</formula>
    </cfRule>
    <cfRule type="cellIs" dxfId="38" priority="32" operator="between">
      <formula>1</formula>
      <formula>1</formula>
    </cfRule>
  </conditionalFormatting>
  <conditionalFormatting sqref="BW49:CW49">
    <cfRule type="cellIs" dxfId="37" priority="11" operator="between">
      <formula>0</formula>
      <formula>0</formula>
    </cfRule>
    <cfRule type="cellIs" dxfId="36" priority="12" operator="between">
      <formula>1</formula>
      <formula>1</formula>
    </cfRule>
  </conditionalFormatting>
  <conditionalFormatting sqref="CY49:DY49">
    <cfRule type="cellIs" dxfId="35" priority="9" operator="between">
      <formula>0</formula>
      <formula>0</formula>
    </cfRule>
    <cfRule type="cellIs" dxfId="34" priority="10" operator="between">
      <formula>1</formula>
      <formula>1</formula>
    </cfRule>
  </conditionalFormatting>
  <conditionalFormatting sqref="EA49:FA49">
    <cfRule type="cellIs" dxfId="33" priority="7" operator="between">
      <formula>0</formula>
      <formula>0</formula>
    </cfRule>
    <cfRule type="cellIs" dxfId="32" priority="8" operator="between">
      <formula>1</formula>
      <formula>1</formula>
    </cfRule>
  </conditionalFormatting>
  <conditionalFormatting sqref="FC49:GC49">
    <cfRule type="cellIs" dxfId="31" priority="5" operator="between">
      <formula>0</formula>
      <formula>0</formula>
    </cfRule>
    <cfRule type="cellIs" dxfId="30" priority="6" operator="between">
      <formula>1</formula>
      <formula>1</formula>
    </cfRule>
  </conditionalFormatting>
  <conditionalFormatting sqref="GE49:HE49">
    <cfRule type="cellIs" dxfId="29" priority="3" operator="between">
      <formula>0</formula>
      <formula>0</formula>
    </cfRule>
    <cfRule type="cellIs" dxfId="28" priority="4" operator="between">
      <formula>1</formula>
      <formula>1</formula>
    </cfRule>
  </conditionalFormatting>
  <conditionalFormatting sqref="HG49:IG49">
    <cfRule type="cellIs" dxfId="27" priority="1" operator="between">
      <formula>0</formula>
      <formula>0</formula>
    </cfRule>
    <cfRule type="cellIs" dxfId="26" priority="2" operator="between">
      <formula>1</formula>
      <formula>1</formula>
    </cfRule>
  </conditionalFormatting>
  <conditionalFormatting sqref="AU45:BU45">
    <cfRule type="cellIs" dxfId="25" priority="29" operator="between">
      <formula>0</formula>
      <formula>0</formula>
    </cfRule>
    <cfRule type="cellIs" dxfId="24" priority="30" operator="between">
      <formula>1</formula>
      <formula>1</formula>
    </cfRule>
  </conditionalFormatting>
  <conditionalFormatting sqref="BW45:CW45">
    <cfRule type="cellIs" dxfId="23" priority="27" operator="between">
      <formula>0</formula>
      <formula>0</formula>
    </cfRule>
    <cfRule type="cellIs" dxfId="22" priority="28" operator="between">
      <formula>1</formula>
      <formula>1</formula>
    </cfRule>
  </conditionalFormatting>
  <conditionalFormatting sqref="CY45:DY45">
    <cfRule type="cellIs" dxfId="21" priority="25" operator="between">
      <formula>0</formula>
      <formula>0</formula>
    </cfRule>
    <cfRule type="cellIs" dxfId="20" priority="26" operator="between">
      <formula>1</formula>
      <formula>1</formula>
    </cfRule>
  </conditionalFormatting>
  <conditionalFormatting sqref="EA45:FA45">
    <cfRule type="cellIs" dxfId="19" priority="23" operator="between">
      <formula>0</formula>
      <formula>0</formula>
    </cfRule>
    <cfRule type="cellIs" dxfId="18" priority="24" operator="between">
      <formula>1</formula>
      <formula>1</formula>
    </cfRule>
  </conditionalFormatting>
  <conditionalFormatting sqref="FC45:GC45">
    <cfRule type="cellIs" dxfId="17" priority="21" operator="between">
      <formula>0</formula>
      <formula>0</formula>
    </cfRule>
    <cfRule type="cellIs" dxfId="16" priority="22" operator="between">
      <formula>1</formula>
      <formula>1</formula>
    </cfRule>
  </conditionalFormatting>
  <conditionalFormatting sqref="GE45:HE45">
    <cfRule type="cellIs" dxfId="15" priority="19" operator="between">
      <formula>0</formula>
      <formula>0</formula>
    </cfRule>
    <cfRule type="cellIs" dxfId="14" priority="20" operator="between">
      <formula>1</formula>
      <formula>1</formula>
    </cfRule>
  </conditionalFormatting>
  <conditionalFormatting sqref="HG45:IG45">
    <cfRule type="cellIs" dxfId="13" priority="17" operator="between">
      <formula>0</formula>
      <formula>0</formula>
    </cfRule>
    <cfRule type="cellIs" dxfId="12" priority="18" operator="between">
      <formula>1</formula>
      <formula>1</formula>
    </cfRule>
  </conditionalFormatting>
  <conditionalFormatting sqref="S49:AS49">
    <cfRule type="cellIs" dxfId="11" priority="15" operator="between">
      <formula>0</formula>
      <formula>0</formula>
    </cfRule>
    <cfRule type="cellIs" dxfId="10" priority="16" operator="between">
      <formula>1</formula>
      <formula>1</formula>
    </cfRule>
  </conditionalFormatting>
  <conditionalFormatting sqref="AU49:BU49">
    <cfRule type="cellIs" dxfId="9" priority="13" operator="between">
      <formula>0</formula>
      <formula>0</formula>
    </cfRule>
    <cfRule type="cellIs" dxfId="8" priority="14" operator="between">
      <formula>1</formula>
      <formula>1</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120"/>
  <sheetViews>
    <sheetView workbookViewId="0">
      <selection activeCell="B47" sqref="B47"/>
    </sheetView>
  </sheetViews>
  <sheetFormatPr defaultRowHeight="13.5"/>
  <cols>
    <col min="1" max="1" width="7.625" customWidth="1"/>
    <col min="2" max="28" width="2.625" customWidth="1"/>
  </cols>
  <sheetData>
    <row r="1" spans="1:28">
      <c r="A1" s="77"/>
      <c r="B1" s="77">
        <v>1</v>
      </c>
      <c r="C1" s="77">
        <v>2</v>
      </c>
      <c r="D1" s="77">
        <v>3</v>
      </c>
      <c r="E1" s="77">
        <v>4</v>
      </c>
      <c r="F1" s="77">
        <v>5</v>
      </c>
      <c r="G1" s="77">
        <v>6</v>
      </c>
      <c r="H1" s="77">
        <v>7</v>
      </c>
      <c r="I1" s="77">
        <v>8</v>
      </c>
      <c r="J1" s="77">
        <v>9</v>
      </c>
      <c r="K1" s="77">
        <v>10</v>
      </c>
      <c r="L1" s="77">
        <v>11</v>
      </c>
      <c r="M1" s="77">
        <v>12</v>
      </c>
      <c r="N1" s="77">
        <v>13</v>
      </c>
      <c r="O1" s="77">
        <v>14</v>
      </c>
      <c r="P1" s="77">
        <v>15</v>
      </c>
      <c r="Q1" s="77">
        <v>16</v>
      </c>
      <c r="R1" s="77">
        <v>17</v>
      </c>
      <c r="S1" s="77">
        <v>18</v>
      </c>
      <c r="T1" s="77">
        <v>19</v>
      </c>
      <c r="U1" s="77">
        <v>20</v>
      </c>
      <c r="V1" s="77">
        <v>21</v>
      </c>
      <c r="W1" s="77">
        <v>22</v>
      </c>
      <c r="X1" s="77">
        <v>23</v>
      </c>
      <c r="Y1" s="77">
        <v>24</v>
      </c>
      <c r="Z1" s="77">
        <v>25</v>
      </c>
      <c r="AA1" s="77">
        <v>26</v>
      </c>
      <c r="AB1" s="77">
        <v>27</v>
      </c>
    </row>
    <row r="2" spans="1:28">
      <c r="A2" s="84" t="s">
        <v>89</v>
      </c>
      <c r="B2" s="77">
        <v>1</v>
      </c>
      <c r="C2" s="77">
        <v>1</v>
      </c>
      <c r="D2" s="77">
        <v>0</v>
      </c>
      <c r="E2" s="77">
        <v>0</v>
      </c>
      <c r="F2" s="77">
        <v>1</v>
      </c>
      <c r="G2" s="77">
        <v>1</v>
      </c>
      <c r="H2" s="77">
        <v>0</v>
      </c>
      <c r="I2" s="77">
        <v>0</v>
      </c>
      <c r="J2" s="77">
        <v>0</v>
      </c>
      <c r="K2" s="77">
        <v>0</v>
      </c>
      <c r="L2" s="77">
        <v>0</v>
      </c>
      <c r="M2" s="77">
        <v>1</v>
      </c>
      <c r="N2" s="77">
        <v>1</v>
      </c>
      <c r="O2" s="77">
        <v>1</v>
      </c>
      <c r="P2" s="77">
        <v>1</v>
      </c>
      <c r="Q2" s="77">
        <v>1</v>
      </c>
      <c r="R2" s="77">
        <v>0</v>
      </c>
      <c r="S2" s="77">
        <v>0</v>
      </c>
      <c r="T2" s="77">
        <v>1</v>
      </c>
      <c r="U2" s="77">
        <v>1</v>
      </c>
      <c r="V2" s="77">
        <v>1</v>
      </c>
      <c r="W2" s="77">
        <v>1</v>
      </c>
      <c r="X2" s="77">
        <v>1</v>
      </c>
      <c r="Y2" s="77">
        <v>0</v>
      </c>
      <c r="Z2" s="77">
        <v>0</v>
      </c>
      <c r="AA2" s="77">
        <v>1</v>
      </c>
      <c r="AB2" s="77">
        <v>1</v>
      </c>
    </row>
    <row r="3" spans="1:28">
      <c r="A3" s="84" t="s">
        <v>90</v>
      </c>
      <c r="B3" s="77">
        <v>1</v>
      </c>
      <c r="C3" s="77">
        <v>1</v>
      </c>
      <c r="D3" s="77">
        <v>1</v>
      </c>
      <c r="E3" s="77">
        <v>1</v>
      </c>
      <c r="F3" s="77">
        <v>1</v>
      </c>
      <c r="G3" s="77">
        <v>0</v>
      </c>
      <c r="H3" s="77">
        <v>0</v>
      </c>
      <c r="I3" s="77">
        <v>1</v>
      </c>
      <c r="J3" s="77">
        <v>1</v>
      </c>
      <c r="K3" s="77">
        <v>0</v>
      </c>
      <c r="L3" s="77">
        <v>0</v>
      </c>
      <c r="M3" s="77">
        <v>0</v>
      </c>
      <c r="N3" s="77">
        <v>0</v>
      </c>
      <c r="O3" s="77">
        <v>0</v>
      </c>
      <c r="P3" s="77">
        <v>1</v>
      </c>
      <c r="Q3" s="77">
        <v>1</v>
      </c>
      <c r="R3" s="77">
        <v>0</v>
      </c>
      <c r="S3" s="77">
        <v>0</v>
      </c>
      <c r="T3" s="77">
        <v>1</v>
      </c>
      <c r="U3" s="77">
        <v>1</v>
      </c>
      <c r="V3" s="77">
        <v>0</v>
      </c>
      <c r="W3" s="77">
        <v>0</v>
      </c>
      <c r="X3" s="77">
        <v>1</v>
      </c>
      <c r="Y3" s="77">
        <v>1</v>
      </c>
      <c r="Z3" s="77">
        <v>1</v>
      </c>
      <c r="AA3" s="77">
        <v>1</v>
      </c>
      <c r="AB3" s="77">
        <v>1</v>
      </c>
    </row>
    <row r="4" spans="1:28">
      <c r="A4" s="84" t="s">
        <v>91</v>
      </c>
      <c r="B4" s="77">
        <v>1</v>
      </c>
      <c r="C4" s="77">
        <v>1</v>
      </c>
      <c r="D4" s="77">
        <v>0</v>
      </c>
      <c r="E4" s="77">
        <v>0</v>
      </c>
      <c r="F4" s="77">
        <v>1</v>
      </c>
      <c r="G4" s="77">
        <v>1</v>
      </c>
      <c r="H4" s="77">
        <v>1</v>
      </c>
      <c r="I4" s="77">
        <v>1</v>
      </c>
      <c r="J4" s="77">
        <v>1</v>
      </c>
      <c r="K4" s="77">
        <v>0</v>
      </c>
      <c r="L4" s="77">
        <v>0</v>
      </c>
      <c r="M4" s="77">
        <v>0</v>
      </c>
      <c r="N4" s="77">
        <v>0</v>
      </c>
      <c r="O4" s="77">
        <v>0</v>
      </c>
      <c r="P4" s="77">
        <v>1</v>
      </c>
      <c r="Q4" s="77">
        <v>1</v>
      </c>
      <c r="R4" s="77">
        <v>0</v>
      </c>
      <c r="S4" s="77">
        <v>0</v>
      </c>
      <c r="T4" s="77">
        <v>1</v>
      </c>
      <c r="U4" s="77">
        <v>1</v>
      </c>
      <c r="V4" s="77">
        <v>0</v>
      </c>
      <c r="W4" s="77">
        <v>0</v>
      </c>
      <c r="X4" s="77">
        <v>1</v>
      </c>
      <c r="Y4" s="77">
        <v>1</v>
      </c>
      <c r="Z4" s="77">
        <v>1</v>
      </c>
      <c r="AA4" s="77">
        <v>1</v>
      </c>
      <c r="AB4" s="77">
        <v>1</v>
      </c>
    </row>
    <row r="5" spans="1:28">
      <c r="A5" s="84" t="s">
        <v>92</v>
      </c>
      <c r="B5" s="77">
        <v>1</v>
      </c>
      <c r="C5" s="77">
        <v>1</v>
      </c>
      <c r="D5" s="77">
        <v>1</v>
      </c>
      <c r="E5" s="77">
        <v>1</v>
      </c>
      <c r="F5" s="77">
        <v>1</v>
      </c>
      <c r="G5" s="77">
        <v>0</v>
      </c>
      <c r="H5" s="77">
        <v>0</v>
      </c>
      <c r="I5" s="77">
        <v>1</v>
      </c>
      <c r="J5" s="77">
        <v>1</v>
      </c>
      <c r="K5" s="77">
        <v>1</v>
      </c>
      <c r="L5" s="77">
        <v>1</v>
      </c>
      <c r="M5" s="77">
        <v>1</v>
      </c>
      <c r="N5" s="77">
        <v>0</v>
      </c>
      <c r="O5" s="77">
        <v>0</v>
      </c>
      <c r="P5" s="77">
        <v>0</v>
      </c>
      <c r="Q5" s="77">
        <v>0</v>
      </c>
      <c r="R5" s="77">
        <v>0</v>
      </c>
      <c r="S5" s="77">
        <v>1</v>
      </c>
      <c r="T5" s="77">
        <v>1</v>
      </c>
      <c r="U5" s="77">
        <v>0</v>
      </c>
      <c r="V5" s="77">
        <v>0</v>
      </c>
      <c r="W5" s="77">
        <v>1</v>
      </c>
      <c r="X5" s="77">
        <v>1</v>
      </c>
      <c r="Y5" s="77">
        <v>0</v>
      </c>
      <c r="Z5" s="77">
        <v>0</v>
      </c>
      <c r="AA5" s="77">
        <v>1</v>
      </c>
      <c r="AB5" s="77">
        <v>1</v>
      </c>
    </row>
    <row r="6" spans="1:28">
      <c r="A6" s="84" t="s">
        <v>93</v>
      </c>
      <c r="B6" s="77">
        <v>1</v>
      </c>
      <c r="C6" s="77">
        <v>1</v>
      </c>
      <c r="D6" s="77">
        <v>0</v>
      </c>
      <c r="E6" s="77">
        <v>0</v>
      </c>
      <c r="F6" s="77">
        <v>1</v>
      </c>
      <c r="G6" s="77">
        <v>1</v>
      </c>
      <c r="H6" s="77">
        <v>0</v>
      </c>
      <c r="I6" s="77">
        <v>0</v>
      </c>
      <c r="J6" s="77">
        <v>0</v>
      </c>
      <c r="K6" s="77">
        <v>0</v>
      </c>
      <c r="L6" s="77">
        <v>0</v>
      </c>
      <c r="M6" s="77">
        <v>1</v>
      </c>
      <c r="N6" s="77">
        <v>1</v>
      </c>
      <c r="O6" s="77">
        <v>1</v>
      </c>
      <c r="P6" s="77">
        <v>1</v>
      </c>
      <c r="Q6" s="77">
        <v>1</v>
      </c>
      <c r="R6" s="77">
        <v>0</v>
      </c>
      <c r="S6" s="77">
        <v>0</v>
      </c>
      <c r="T6" s="77">
        <v>1</v>
      </c>
      <c r="U6" s="77">
        <v>1</v>
      </c>
      <c r="V6" s="77">
        <v>0</v>
      </c>
      <c r="W6" s="77">
        <v>0</v>
      </c>
      <c r="X6" s="77">
        <v>1</v>
      </c>
      <c r="Y6" s="77">
        <v>1</v>
      </c>
      <c r="Z6" s="77">
        <v>1</v>
      </c>
      <c r="AA6" s="77">
        <v>1</v>
      </c>
      <c r="AB6" s="77">
        <v>1</v>
      </c>
    </row>
    <row r="7" spans="1:28">
      <c r="A7" s="84" t="s">
        <v>94</v>
      </c>
      <c r="B7" s="77">
        <v>1</v>
      </c>
      <c r="C7" s="77">
        <v>1</v>
      </c>
      <c r="D7" s="77">
        <v>1</v>
      </c>
      <c r="E7" s="77">
        <v>1</v>
      </c>
      <c r="F7" s="77">
        <v>1</v>
      </c>
      <c r="G7" s="77">
        <v>0</v>
      </c>
      <c r="H7" s="77">
        <v>0</v>
      </c>
      <c r="I7" s="77">
        <v>1</v>
      </c>
      <c r="J7" s="77">
        <v>1</v>
      </c>
      <c r="K7" s="77">
        <v>0</v>
      </c>
      <c r="L7" s="77">
        <v>0</v>
      </c>
      <c r="M7" s="77">
        <v>0</v>
      </c>
      <c r="N7" s="77">
        <v>0</v>
      </c>
      <c r="O7" s="77">
        <v>0</v>
      </c>
      <c r="P7" s="77">
        <v>1</v>
      </c>
      <c r="Q7" s="77">
        <v>1</v>
      </c>
      <c r="R7" s="77">
        <v>1</v>
      </c>
      <c r="S7" s="77">
        <v>1</v>
      </c>
      <c r="T7" s="77">
        <v>1</v>
      </c>
      <c r="U7" s="77">
        <v>0</v>
      </c>
      <c r="V7" s="77">
        <v>0</v>
      </c>
      <c r="W7" s="77">
        <v>1</v>
      </c>
      <c r="X7" s="77">
        <v>1</v>
      </c>
      <c r="Y7" s="77">
        <v>0</v>
      </c>
      <c r="Z7" s="77">
        <v>0</v>
      </c>
      <c r="AA7" s="77">
        <v>1</v>
      </c>
      <c r="AB7" s="77">
        <v>1</v>
      </c>
    </row>
    <row r="8" spans="1:28">
      <c r="A8" s="84" t="s">
        <v>95</v>
      </c>
      <c r="B8" s="77">
        <v>1</v>
      </c>
      <c r="C8" s="77">
        <v>1</v>
      </c>
      <c r="D8" s="77">
        <v>0</v>
      </c>
      <c r="E8" s="77">
        <v>0</v>
      </c>
      <c r="F8" s="77">
        <v>1</v>
      </c>
      <c r="G8" s="77">
        <v>1</v>
      </c>
      <c r="H8" s="77">
        <v>1</v>
      </c>
      <c r="I8" s="77">
        <v>1</v>
      </c>
      <c r="J8" s="77">
        <v>1</v>
      </c>
      <c r="K8" s="77">
        <v>0</v>
      </c>
      <c r="L8" s="77">
        <v>0</v>
      </c>
      <c r="M8" s="77">
        <v>0</v>
      </c>
      <c r="N8" s="77">
        <v>0</v>
      </c>
      <c r="O8" s="77">
        <v>0</v>
      </c>
      <c r="P8" s="77">
        <v>1</v>
      </c>
      <c r="Q8" s="77">
        <v>1</v>
      </c>
      <c r="R8" s="77">
        <v>1</v>
      </c>
      <c r="S8" s="77">
        <v>1</v>
      </c>
      <c r="T8" s="77">
        <v>1</v>
      </c>
      <c r="U8" s="77">
        <v>0</v>
      </c>
      <c r="V8" s="77">
        <v>0</v>
      </c>
      <c r="W8" s="77">
        <v>1</v>
      </c>
      <c r="X8" s="77">
        <v>1</v>
      </c>
      <c r="Y8" s="77">
        <v>0</v>
      </c>
      <c r="Z8" s="77">
        <v>0</v>
      </c>
      <c r="AA8" s="77">
        <v>1</v>
      </c>
      <c r="AB8" s="77">
        <v>1</v>
      </c>
    </row>
    <row r="9" spans="1:28">
      <c r="A9" s="84" t="s">
        <v>96</v>
      </c>
      <c r="B9" s="77">
        <v>1</v>
      </c>
      <c r="C9" s="77">
        <v>1</v>
      </c>
      <c r="D9" s="77">
        <v>0</v>
      </c>
      <c r="E9" s="77">
        <v>0</v>
      </c>
      <c r="F9" s="77">
        <v>1</v>
      </c>
      <c r="G9" s="77">
        <v>1</v>
      </c>
      <c r="H9" s="77">
        <v>0</v>
      </c>
      <c r="I9" s="77">
        <v>0</v>
      </c>
      <c r="J9" s="77">
        <v>0</v>
      </c>
      <c r="K9" s="77">
        <v>0</v>
      </c>
      <c r="L9" s="77">
        <v>0</v>
      </c>
      <c r="M9" s="77">
        <v>1</v>
      </c>
      <c r="N9" s="77">
        <v>1</v>
      </c>
      <c r="O9" s="77">
        <v>0</v>
      </c>
      <c r="P9" s="77">
        <v>0</v>
      </c>
      <c r="Q9" s="77">
        <v>1</v>
      </c>
      <c r="R9" s="77">
        <v>1</v>
      </c>
      <c r="S9" s="77">
        <v>1</v>
      </c>
      <c r="T9" s="77">
        <v>1</v>
      </c>
      <c r="U9" s="77">
        <v>1</v>
      </c>
      <c r="V9" s="77">
        <v>0</v>
      </c>
      <c r="W9" s="77">
        <v>0</v>
      </c>
      <c r="X9" s="77">
        <v>1</v>
      </c>
      <c r="Y9" s="77">
        <v>1</v>
      </c>
      <c r="Z9" s="77">
        <v>1</v>
      </c>
      <c r="AA9" s="77">
        <v>1</v>
      </c>
      <c r="AB9" s="77">
        <v>1</v>
      </c>
    </row>
    <row r="10" spans="1:28">
      <c r="A10" s="84" t="s">
        <v>97</v>
      </c>
      <c r="B10" s="77">
        <v>1</v>
      </c>
      <c r="C10" s="77">
        <v>1</v>
      </c>
      <c r="D10" s="77">
        <v>1</v>
      </c>
      <c r="E10" s="77">
        <v>1</v>
      </c>
      <c r="F10" s="77">
        <v>1</v>
      </c>
      <c r="G10" s="77">
        <v>0</v>
      </c>
      <c r="H10" s="77">
        <v>0</v>
      </c>
      <c r="I10" s="77">
        <v>1</v>
      </c>
      <c r="J10" s="77">
        <v>1</v>
      </c>
      <c r="K10" s="77">
        <v>0</v>
      </c>
      <c r="L10" s="77">
        <v>0</v>
      </c>
      <c r="M10" s="77">
        <v>0</v>
      </c>
      <c r="N10" s="77">
        <v>0</v>
      </c>
      <c r="O10" s="77">
        <v>0</v>
      </c>
      <c r="P10" s="77">
        <v>1</v>
      </c>
      <c r="Q10" s="77">
        <v>1</v>
      </c>
      <c r="R10" s="77">
        <v>0</v>
      </c>
      <c r="S10" s="77">
        <v>0</v>
      </c>
      <c r="T10" s="77">
        <v>1</v>
      </c>
      <c r="U10" s="77">
        <v>1</v>
      </c>
      <c r="V10" s="77">
        <v>1</v>
      </c>
      <c r="W10" s="77">
        <v>1</v>
      </c>
      <c r="X10" s="77">
        <v>1</v>
      </c>
      <c r="Y10" s="77">
        <v>0</v>
      </c>
      <c r="Z10" s="77">
        <v>0</v>
      </c>
      <c r="AA10" s="77">
        <v>1</v>
      </c>
      <c r="AB10" s="77">
        <v>1</v>
      </c>
    </row>
    <row r="11" spans="1:28">
      <c r="A11" s="84" t="s">
        <v>98</v>
      </c>
      <c r="B11" s="77">
        <v>1</v>
      </c>
      <c r="C11" s="77">
        <v>1</v>
      </c>
      <c r="D11" s="77">
        <v>0</v>
      </c>
      <c r="E11" s="77">
        <v>0</v>
      </c>
      <c r="F11" s="77">
        <v>1</v>
      </c>
      <c r="G11" s="77">
        <v>1</v>
      </c>
      <c r="H11" s="77">
        <v>1</v>
      </c>
      <c r="I11" s="77">
        <v>1</v>
      </c>
      <c r="J11" s="77">
        <v>1</v>
      </c>
      <c r="K11" s="77">
        <v>0</v>
      </c>
      <c r="L11" s="77">
        <v>0</v>
      </c>
      <c r="M11" s="77">
        <v>0</v>
      </c>
      <c r="N11" s="77">
        <v>0</v>
      </c>
      <c r="O11" s="77">
        <v>0</v>
      </c>
      <c r="P11" s="77">
        <v>1</v>
      </c>
      <c r="Q11" s="77">
        <v>1</v>
      </c>
      <c r="R11" s="77">
        <v>0</v>
      </c>
      <c r="S11" s="77">
        <v>0</v>
      </c>
      <c r="T11" s="77">
        <v>1</v>
      </c>
      <c r="U11" s="77">
        <v>1</v>
      </c>
      <c r="V11" s="77">
        <v>1</v>
      </c>
      <c r="W11" s="77">
        <v>1</v>
      </c>
      <c r="X11" s="77">
        <v>1</v>
      </c>
      <c r="Y11" s="77">
        <v>0</v>
      </c>
      <c r="Z11" s="77">
        <v>0</v>
      </c>
      <c r="AA11" s="77">
        <v>1</v>
      </c>
      <c r="AB11" s="77">
        <v>1</v>
      </c>
    </row>
    <row r="12" spans="1:28">
      <c r="A12" s="83" t="s">
        <v>45</v>
      </c>
      <c r="B12" s="77">
        <v>1</v>
      </c>
      <c r="C12" s="77">
        <v>1</v>
      </c>
      <c r="D12" s="77">
        <v>1</v>
      </c>
      <c r="E12" s="77">
        <v>1</v>
      </c>
      <c r="F12" s="77">
        <v>1</v>
      </c>
      <c r="G12" s="77">
        <v>0</v>
      </c>
      <c r="H12" s="77">
        <v>0</v>
      </c>
      <c r="I12" s="77">
        <v>1</v>
      </c>
      <c r="J12" s="77">
        <v>1</v>
      </c>
      <c r="K12" s="77">
        <v>0</v>
      </c>
      <c r="L12" s="77">
        <v>0</v>
      </c>
      <c r="M12" s="77">
        <v>1</v>
      </c>
      <c r="N12" s="77">
        <v>1</v>
      </c>
      <c r="O12" s="77">
        <v>0</v>
      </c>
      <c r="P12" s="77">
        <v>0</v>
      </c>
      <c r="Q12" s="77">
        <v>0</v>
      </c>
      <c r="R12" s="77">
        <v>0</v>
      </c>
      <c r="S12" s="77">
        <v>0</v>
      </c>
      <c r="T12" s="77">
        <v>1</v>
      </c>
      <c r="U12" s="77">
        <v>1</v>
      </c>
      <c r="V12" s="77">
        <v>0</v>
      </c>
      <c r="W12" s="77">
        <v>0</v>
      </c>
      <c r="X12" s="77">
        <v>1</v>
      </c>
      <c r="Y12" s="77">
        <v>1</v>
      </c>
      <c r="Z12" s="77">
        <v>1</v>
      </c>
      <c r="AA12" s="77">
        <v>1</v>
      </c>
      <c r="AB12" s="77">
        <v>1</v>
      </c>
    </row>
    <row r="13" spans="1:28">
      <c r="A13" s="83" t="s">
        <v>46</v>
      </c>
      <c r="B13" s="77">
        <v>1</v>
      </c>
      <c r="C13" s="77">
        <v>1</v>
      </c>
      <c r="D13" s="77">
        <v>0</v>
      </c>
      <c r="E13" s="77">
        <v>0</v>
      </c>
      <c r="F13" s="77">
        <v>1</v>
      </c>
      <c r="G13" s="77">
        <v>1</v>
      </c>
      <c r="H13" s="77">
        <v>1</v>
      </c>
      <c r="I13" s="77">
        <v>1</v>
      </c>
      <c r="J13" s="77">
        <v>1</v>
      </c>
      <c r="K13" s="77">
        <v>0</v>
      </c>
      <c r="L13" s="77">
        <v>0</v>
      </c>
      <c r="M13" s="77">
        <v>1</v>
      </c>
      <c r="N13" s="77">
        <v>1</v>
      </c>
      <c r="O13" s="77">
        <v>0</v>
      </c>
      <c r="P13" s="77">
        <v>0</v>
      </c>
      <c r="Q13" s="77">
        <v>0</v>
      </c>
      <c r="R13" s="77">
        <v>0</v>
      </c>
      <c r="S13" s="77">
        <v>0</v>
      </c>
      <c r="T13" s="77">
        <v>1</v>
      </c>
      <c r="U13" s="77">
        <v>1</v>
      </c>
      <c r="V13" s="77">
        <v>0</v>
      </c>
      <c r="W13" s="77">
        <v>0</v>
      </c>
      <c r="X13" s="77">
        <v>1</v>
      </c>
      <c r="Y13" s="77">
        <v>1</v>
      </c>
      <c r="Z13" s="77">
        <v>1</v>
      </c>
      <c r="AA13" s="77">
        <v>1</v>
      </c>
      <c r="AB13" s="77">
        <v>1</v>
      </c>
    </row>
    <row r="14" spans="1:28">
      <c r="A14" s="83" t="s">
        <v>47</v>
      </c>
      <c r="B14" s="77">
        <v>1</v>
      </c>
      <c r="C14" s="77">
        <v>1</v>
      </c>
      <c r="D14" s="77">
        <v>1</v>
      </c>
      <c r="E14" s="77">
        <v>1</v>
      </c>
      <c r="F14" s="77">
        <v>1</v>
      </c>
      <c r="G14" s="77">
        <v>0</v>
      </c>
      <c r="H14" s="77">
        <v>0</v>
      </c>
      <c r="I14" s="77">
        <v>1</v>
      </c>
      <c r="J14" s="77">
        <v>1</v>
      </c>
      <c r="K14" s="77">
        <v>1</v>
      </c>
      <c r="L14" s="77">
        <v>1</v>
      </c>
      <c r="M14" s="77">
        <v>1</v>
      </c>
      <c r="N14" s="77">
        <v>0</v>
      </c>
      <c r="O14" s="77">
        <v>0</v>
      </c>
      <c r="P14" s="77">
        <v>1</v>
      </c>
      <c r="Q14" s="77">
        <v>1</v>
      </c>
      <c r="R14" s="77">
        <v>0</v>
      </c>
      <c r="S14" s="77">
        <v>0</v>
      </c>
      <c r="T14" s="77">
        <v>0</v>
      </c>
      <c r="U14" s="77">
        <v>0</v>
      </c>
      <c r="V14" s="77">
        <v>0</v>
      </c>
      <c r="W14" s="77">
        <v>1</v>
      </c>
      <c r="X14" s="77">
        <v>1</v>
      </c>
      <c r="Y14" s="77">
        <v>0</v>
      </c>
      <c r="Z14" s="77">
        <v>0</v>
      </c>
      <c r="AA14" s="77">
        <v>1</v>
      </c>
      <c r="AB14" s="77">
        <v>1</v>
      </c>
    </row>
    <row r="15" spans="1:28">
      <c r="A15" s="83" t="s">
        <v>48</v>
      </c>
      <c r="B15" s="77">
        <v>1</v>
      </c>
      <c r="C15" s="77">
        <v>1</v>
      </c>
      <c r="D15" s="77">
        <v>0</v>
      </c>
      <c r="E15" s="77">
        <v>0</v>
      </c>
      <c r="F15" s="77">
        <v>1</v>
      </c>
      <c r="G15" s="77">
        <v>1</v>
      </c>
      <c r="H15" s="77">
        <v>0</v>
      </c>
      <c r="I15" s="77">
        <v>0</v>
      </c>
      <c r="J15" s="77">
        <v>1</v>
      </c>
      <c r="K15" s="77">
        <v>1</v>
      </c>
      <c r="L15" s="77">
        <v>1</v>
      </c>
      <c r="M15" s="77">
        <v>1</v>
      </c>
      <c r="N15" s="77">
        <v>1</v>
      </c>
      <c r="O15" s="77">
        <v>0</v>
      </c>
      <c r="P15" s="77">
        <v>0</v>
      </c>
      <c r="Q15" s="77">
        <v>0</v>
      </c>
      <c r="R15" s="77">
        <v>0</v>
      </c>
      <c r="S15" s="77">
        <v>0</v>
      </c>
      <c r="T15" s="77">
        <v>1</v>
      </c>
      <c r="U15" s="77">
        <v>1</v>
      </c>
      <c r="V15" s="77">
        <v>0</v>
      </c>
      <c r="W15" s="77">
        <v>0</v>
      </c>
      <c r="X15" s="77">
        <v>1</v>
      </c>
      <c r="Y15" s="77">
        <v>1</v>
      </c>
      <c r="Z15" s="77">
        <v>1</v>
      </c>
      <c r="AA15" s="77">
        <v>1</v>
      </c>
      <c r="AB15" s="77">
        <v>1</v>
      </c>
    </row>
    <row r="16" spans="1:28">
      <c r="A16" s="83" t="s">
        <v>49</v>
      </c>
      <c r="B16" s="77">
        <v>1</v>
      </c>
      <c r="C16" s="77">
        <v>1</v>
      </c>
      <c r="D16" s="77">
        <v>1</v>
      </c>
      <c r="E16" s="77">
        <v>1</v>
      </c>
      <c r="F16" s="77">
        <v>1</v>
      </c>
      <c r="G16" s="77">
        <v>0</v>
      </c>
      <c r="H16" s="77">
        <v>0</v>
      </c>
      <c r="I16" s="77">
        <v>1</v>
      </c>
      <c r="J16" s="77">
        <v>1</v>
      </c>
      <c r="K16" s="77">
        <v>0</v>
      </c>
      <c r="L16" s="77">
        <v>0</v>
      </c>
      <c r="M16" s="77">
        <v>1</v>
      </c>
      <c r="N16" s="77">
        <v>1</v>
      </c>
      <c r="O16" s="77">
        <v>1</v>
      </c>
      <c r="P16" s="77">
        <v>1</v>
      </c>
      <c r="Q16" s="77">
        <v>1</v>
      </c>
      <c r="R16" s="77">
        <v>0</v>
      </c>
      <c r="S16" s="77">
        <v>0</v>
      </c>
      <c r="T16" s="77">
        <v>0</v>
      </c>
      <c r="U16" s="77">
        <v>0</v>
      </c>
      <c r="V16" s="77">
        <v>0</v>
      </c>
      <c r="W16" s="77">
        <v>1</v>
      </c>
      <c r="X16" s="77">
        <v>1</v>
      </c>
      <c r="Y16" s="77">
        <v>0</v>
      </c>
      <c r="Z16" s="77">
        <v>0</v>
      </c>
      <c r="AA16" s="77">
        <v>1</v>
      </c>
      <c r="AB16" s="77">
        <v>1</v>
      </c>
    </row>
    <row r="17" spans="1:28">
      <c r="A17" s="83" t="s">
        <v>50</v>
      </c>
      <c r="B17" s="77">
        <v>1</v>
      </c>
      <c r="C17" s="77">
        <v>1</v>
      </c>
      <c r="D17" s="77">
        <v>0</v>
      </c>
      <c r="E17" s="77">
        <v>0</v>
      </c>
      <c r="F17" s="77">
        <v>1</v>
      </c>
      <c r="G17" s="77">
        <v>1</v>
      </c>
      <c r="H17" s="77">
        <v>1</v>
      </c>
      <c r="I17" s="77">
        <v>1</v>
      </c>
      <c r="J17" s="77">
        <v>1</v>
      </c>
      <c r="K17" s="77">
        <v>0</v>
      </c>
      <c r="L17" s="77">
        <v>0</v>
      </c>
      <c r="M17" s="77">
        <v>1</v>
      </c>
      <c r="N17" s="77">
        <v>1</v>
      </c>
      <c r="O17" s="77">
        <v>1</v>
      </c>
      <c r="P17" s="77">
        <v>1</v>
      </c>
      <c r="Q17" s="77">
        <v>1</v>
      </c>
      <c r="R17" s="77">
        <v>0</v>
      </c>
      <c r="S17" s="77">
        <v>0</v>
      </c>
      <c r="T17" s="77">
        <v>0</v>
      </c>
      <c r="U17" s="77">
        <v>0</v>
      </c>
      <c r="V17" s="77">
        <v>0</v>
      </c>
      <c r="W17" s="77">
        <v>1</v>
      </c>
      <c r="X17" s="77">
        <v>1</v>
      </c>
      <c r="Y17" s="77">
        <v>0</v>
      </c>
      <c r="Z17" s="77">
        <v>0</v>
      </c>
      <c r="AA17" s="77">
        <v>1</v>
      </c>
      <c r="AB17" s="77">
        <v>1</v>
      </c>
    </row>
    <row r="18" spans="1:28">
      <c r="A18" s="83" t="s">
        <v>51</v>
      </c>
      <c r="B18" s="77">
        <v>1</v>
      </c>
      <c r="C18" s="77">
        <v>1</v>
      </c>
      <c r="D18" s="77">
        <v>0</v>
      </c>
      <c r="E18" s="77">
        <v>0</v>
      </c>
      <c r="F18" s="77">
        <v>1</v>
      </c>
      <c r="G18" s="77">
        <v>1</v>
      </c>
      <c r="H18" s="77">
        <v>0</v>
      </c>
      <c r="I18" s="77">
        <v>0</v>
      </c>
      <c r="J18" s="77">
        <v>1</v>
      </c>
      <c r="K18" s="77">
        <v>1</v>
      </c>
      <c r="L18" s="77">
        <v>0</v>
      </c>
      <c r="M18" s="77">
        <v>0</v>
      </c>
      <c r="N18" s="77">
        <v>0</v>
      </c>
      <c r="O18" s="77">
        <v>0</v>
      </c>
      <c r="P18" s="77">
        <v>0</v>
      </c>
      <c r="Q18" s="77">
        <v>1</v>
      </c>
      <c r="R18" s="77">
        <v>1</v>
      </c>
      <c r="S18" s="77">
        <v>1</v>
      </c>
      <c r="T18" s="77">
        <v>1</v>
      </c>
      <c r="U18" s="77">
        <v>1</v>
      </c>
      <c r="V18" s="77">
        <v>0</v>
      </c>
      <c r="W18" s="77">
        <v>0</v>
      </c>
      <c r="X18" s="77">
        <v>1</v>
      </c>
      <c r="Y18" s="77">
        <v>1</v>
      </c>
      <c r="Z18" s="77">
        <v>1</v>
      </c>
      <c r="AA18" s="77">
        <v>1</v>
      </c>
      <c r="AB18" s="77">
        <v>1</v>
      </c>
    </row>
    <row r="19" spans="1:28">
      <c r="A19" s="83" t="s">
        <v>52</v>
      </c>
      <c r="B19" s="77">
        <v>1</v>
      </c>
      <c r="C19" s="77">
        <v>1</v>
      </c>
      <c r="D19" s="77">
        <v>1</v>
      </c>
      <c r="E19" s="77">
        <v>1</v>
      </c>
      <c r="F19" s="77">
        <v>1</v>
      </c>
      <c r="G19" s="77">
        <v>0</v>
      </c>
      <c r="H19" s="77">
        <v>0</v>
      </c>
      <c r="I19" s="77">
        <v>1</v>
      </c>
      <c r="J19" s="77">
        <v>1</v>
      </c>
      <c r="K19" s="77">
        <v>0</v>
      </c>
      <c r="L19" s="77">
        <v>0</v>
      </c>
      <c r="M19" s="77">
        <v>1</v>
      </c>
      <c r="N19" s="77">
        <v>1</v>
      </c>
      <c r="O19" s="77">
        <v>0</v>
      </c>
      <c r="P19" s="77">
        <v>0</v>
      </c>
      <c r="Q19" s="77">
        <v>0</v>
      </c>
      <c r="R19" s="77">
        <v>0</v>
      </c>
      <c r="S19" s="77">
        <v>0</v>
      </c>
      <c r="T19" s="77">
        <v>1</v>
      </c>
      <c r="U19" s="77">
        <v>1</v>
      </c>
      <c r="V19" s="77">
        <v>1</v>
      </c>
      <c r="W19" s="77">
        <v>1</v>
      </c>
      <c r="X19" s="77">
        <v>1</v>
      </c>
      <c r="Y19" s="77">
        <v>0</v>
      </c>
      <c r="Z19" s="77">
        <v>0</v>
      </c>
      <c r="AA19" s="77">
        <v>1</v>
      </c>
      <c r="AB19" s="77">
        <v>1</v>
      </c>
    </row>
    <row r="20" spans="1:28">
      <c r="A20" s="83" t="s">
        <v>53</v>
      </c>
      <c r="B20" s="77">
        <v>1</v>
      </c>
      <c r="C20" s="77">
        <v>1</v>
      </c>
      <c r="D20" s="77">
        <v>0</v>
      </c>
      <c r="E20" s="77">
        <v>0</v>
      </c>
      <c r="F20" s="77">
        <v>1</v>
      </c>
      <c r="G20" s="77">
        <v>1</v>
      </c>
      <c r="H20" s="77">
        <v>1</v>
      </c>
      <c r="I20" s="77">
        <v>1</v>
      </c>
      <c r="J20" s="77">
        <v>1</v>
      </c>
      <c r="K20" s="77">
        <v>0</v>
      </c>
      <c r="L20" s="77">
        <v>0</v>
      </c>
      <c r="M20" s="77">
        <v>1</v>
      </c>
      <c r="N20" s="77">
        <v>1</v>
      </c>
      <c r="O20" s="77">
        <v>0</v>
      </c>
      <c r="P20" s="77">
        <v>0</v>
      </c>
      <c r="Q20" s="77">
        <v>0</v>
      </c>
      <c r="R20" s="77">
        <v>0</v>
      </c>
      <c r="S20" s="77">
        <v>0</v>
      </c>
      <c r="T20" s="77">
        <v>1</v>
      </c>
      <c r="U20" s="77">
        <v>1</v>
      </c>
      <c r="V20" s="77">
        <v>1</v>
      </c>
      <c r="W20" s="77">
        <v>1</v>
      </c>
      <c r="X20" s="77">
        <v>1</v>
      </c>
      <c r="Y20" s="77">
        <v>0</v>
      </c>
      <c r="Z20" s="77">
        <v>0</v>
      </c>
      <c r="AA20" s="77">
        <v>1</v>
      </c>
      <c r="AB20" s="77">
        <v>1</v>
      </c>
    </row>
    <row r="21" spans="1:28">
      <c r="A21" s="83" t="s">
        <v>54</v>
      </c>
      <c r="B21" s="77">
        <v>1</v>
      </c>
      <c r="C21" s="77">
        <v>1</v>
      </c>
      <c r="D21" s="77">
        <v>0</v>
      </c>
      <c r="E21" s="77">
        <v>0</v>
      </c>
      <c r="F21" s="77">
        <v>1</v>
      </c>
      <c r="G21" s="77">
        <v>1</v>
      </c>
      <c r="H21" s="77">
        <v>0</v>
      </c>
      <c r="I21" s="77">
        <v>0</v>
      </c>
      <c r="J21" s="77">
        <v>1</v>
      </c>
      <c r="K21" s="77">
        <v>1</v>
      </c>
      <c r="L21" s="77">
        <v>1</v>
      </c>
      <c r="M21" s="77">
        <v>1</v>
      </c>
      <c r="N21" s="77">
        <v>1</v>
      </c>
      <c r="O21" s="77">
        <v>0</v>
      </c>
      <c r="P21" s="77">
        <v>0</v>
      </c>
      <c r="Q21" s="77">
        <v>0</v>
      </c>
      <c r="R21" s="77">
        <v>0</v>
      </c>
      <c r="S21" s="77">
        <v>0</v>
      </c>
      <c r="T21" s="77">
        <v>1</v>
      </c>
      <c r="U21" s="77">
        <v>1</v>
      </c>
      <c r="V21" s="77">
        <v>1</v>
      </c>
      <c r="W21" s="77">
        <v>1</v>
      </c>
      <c r="X21" s="77">
        <v>1</v>
      </c>
      <c r="Y21" s="77">
        <v>0</v>
      </c>
      <c r="Z21" s="77">
        <v>0</v>
      </c>
      <c r="AA21" s="77">
        <v>1</v>
      </c>
      <c r="AB21" s="77">
        <v>1</v>
      </c>
    </row>
    <row r="22" spans="1:28">
      <c r="A22" s="83" t="s">
        <v>55</v>
      </c>
      <c r="B22" s="77">
        <v>1</v>
      </c>
      <c r="C22" s="77">
        <v>1</v>
      </c>
      <c r="D22" s="77">
        <v>1</v>
      </c>
      <c r="E22" s="77">
        <v>1</v>
      </c>
      <c r="F22" s="77">
        <v>1</v>
      </c>
      <c r="G22" s="77">
        <v>0</v>
      </c>
      <c r="H22" s="77">
        <v>0</v>
      </c>
      <c r="I22" s="77">
        <v>1</v>
      </c>
      <c r="J22" s="77">
        <v>1</v>
      </c>
      <c r="K22" s="77">
        <v>0</v>
      </c>
      <c r="L22" s="77">
        <v>0</v>
      </c>
      <c r="M22" s="77">
        <v>1</v>
      </c>
      <c r="N22" s="77">
        <v>1</v>
      </c>
      <c r="O22" s="77">
        <v>0</v>
      </c>
      <c r="P22" s="77">
        <v>0</v>
      </c>
      <c r="Q22" s="77">
        <v>1</v>
      </c>
      <c r="R22" s="77">
        <v>1</v>
      </c>
      <c r="S22" s="77">
        <v>0</v>
      </c>
      <c r="T22" s="77">
        <v>0</v>
      </c>
      <c r="U22" s="77">
        <v>0</v>
      </c>
      <c r="V22" s="77">
        <v>0</v>
      </c>
      <c r="W22" s="77">
        <v>0</v>
      </c>
      <c r="X22" s="77">
        <v>1</v>
      </c>
      <c r="Y22" s="77">
        <v>1</v>
      </c>
      <c r="Z22" s="77">
        <v>1</v>
      </c>
      <c r="AA22" s="77">
        <v>1</v>
      </c>
      <c r="AB22" s="77">
        <v>1</v>
      </c>
    </row>
    <row r="23" spans="1:28">
      <c r="A23" s="83" t="s">
        <v>56</v>
      </c>
      <c r="B23" s="77">
        <v>1</v>
      </c>
      <c r="C23" s="77">
        <v>1</v>
      </c>
      <c r="D23" s="77">
        <v>0</v>
      </c>
      <c r="E23" s="77">
        <v>0</v>
      </c>
      <c r="F23" s="77">
        <v>1</v>
      </c>
      <c r="G23" s="77">
        <v>1</v>
      </c>
      <c r="H23" s="77">
        <v>1</v>
      </c>
      <c r="I23" s="77">
        <v>1</v>
      </c>
      <c r="J23" s="77">
        <v>1</v>
      </c>
      <c r="K23" s="77">
        <v>0</v>
      </c>
      <c r="L23" s="77">
        <v>0</v>
      </c>
      <c r="M23" s="77">
        <v>1</v>
      </c>
      <c r="N23" s="77">
        <v>1</v>
      </c>
      <c r="O23" s="77">
        <v>0</v>
      </c>
      <c r="P23" s="77">
        <v>0</v>
      </c>
      <c r="Q23" s="77">
        <v>1</v>
      </c>
      <c r="R23" s="77">
        <v>1</v>
      </c>
      <c r="S23" s="77">
        <v>0</v>
      </c>
      <c r="T23" s="77">
        <v>0</v>
      </c>
      <c r="U23" s="77">
        <v>0</v>
      </c>
      <c r="V23" s="77">
        <v>0</v>
      </c>
      <c r="W23" s="77">
        <v>0</v>
      </c>
      <c r="X23" s="77">
        <v>1</v>
      </c>
      <c r="Y23" s="77">
        <v>1</v>
      </c>
      <c r="Z23" s="77">
        <v>1</v>
      </c>
      <c r="AA23" s="77">
        <v>1</v>
      </c>
      <c r="AB23" s="77">
        <v>1</v>
      </c>
    </row>
    <row r="24" spans="1:28">
      <c r="A24" s="83" t="s">
        <v>57</v>
      </c>
      <c r="B24" s="77">
        <v>1</v>
      </c>
      <c r="C24" s="77">
        <v>1</v>
      </c>
      <c r="D24" s="77">
        <v>1</v>
      </c>
      <c r="E24" s="77">
        <v>1</v>
      </c>
      <c r="F24" s="77">
        <v>1</v>
      </c>
      <c r="G24" s="77">
        <v>0</v>
      </c>
      <c r="H24" s="77">
        <v>0</v>
      </c>
      <c r="I24" s="77">
        <v>1</v>
      </c>
      <c r="J24" s="77">
        <v>1</v>
      </c>
      <c r="K24" s="77">
        <v>1</v>
      </c>
      <c r="L24" s="77">
        <v>1</v>
      </c>
      <c r="M24" s="77">
        <v>1</v>
      </c>
      <c r="N24" s="77">
        <v>0</v>
      </c>
      <c r="O24" s="77">
        <v>0</v>
      </c>
      <c r="P24" s="77">
        <v>1</v>
      </c>
      <c r="Q24" s="77">
        <v>1</v>
      </c>
      <c r="R24" s="77">
        <v>0</v>
      </c>
      <c r="S24" s="77">
        <v>0</v>
      </c>
      <c r="T24" s="77">
        <v>1</v>
      </c>
      <c r="U24" s="77">
        <v>1</v>
      </c>
      <c r="V24" s="77">
        <v>0</v>
      </c>
      <c r="W24" s="77">
        <v>0</v>
      </c>
      <c r="X24" s="77">
        <v>0</v>
      </c>
      <c r="Y24" s="77">
        <v>0</v>
      </c>
      <c r="Z24" s="77">
        <v>0</v>
      </c>
      <c r="AA24" s="77">
        <v>1</v>
      </c>
      <c r="AB24" s="77">
        <v>1</v>
      </c>
    </row>
    <row r="25" spans="1:28">
      <c r="A25" s="83" t="s">
        <v>58</v>
      </c>
      <c r="B25" s="77">
        <v>1</v>
      </c>
      <c r="C25" s="77">
        <v>1</v>
      </c>
      <c r="D25" s="77">
        <v>0</v>
      </c>
      <c r="E25" s="77">
        <v>0</v>
      </c>
      <c r="F25" s="77">
        <v>1</v>
      </c>
      <c r="G25" s="77">
        <v>1</v>
      </c>
      <c r="H25" s="77">
        <v>0</v>
      </c>
      <c r="I25" s="77">
        <v>0</v>
      </c>
      <c r="J25" s="77">
        <v>1</v>
      </c>
      <c r="K25" s="77">
        <v>1</v>
      </c>
      <c r="L25" s="77">
        <v>1</v>
      </c>
      <c r="M25" s="77">
        <v>1</v>
      </c>
      <c r="N25" s="77">
        <v>1</v>
      </c>
      <c r="O25" s="77">
        <v>0</v>
      </c>
      <c r="P25" s="77">
        <v>0</v>
      </c>
      <c r="Q25" s="77">
        <v>1</v>
      </c>
      <c r="R25" s="77">
        <v>1</v>
      </c>
      <c r="S25" s="77">
        <v>0</v>
      </c>
      <c r="T25" s="77">
        <v>0</v>
      </c>
      <c r="U25" s="77">
        <v>0</v>
      </c>
      <c r="V25" s="77">
        <v>0</v>
      </c>
      <c r="W25" s="77">
        <v>0</v>
      </c>
      <c r="X25" s="77">
        <v>1</v>
      </c>
      <c r="Y25" s="77">
        <v>1</v>
      </c>
      <c r="Z25" s="77">
        <v>1</v>
      </c>
      <c r="AA25" s="77">
        <v>1</v>
      </c>
      <c r="AB25" s="77">
        <v>1</v>
      </c>
    </row>
    <row r="26" spans="1:28">
      <c r="A26" s="83" t="s">
        <v>59</v>
      </c>
      <c r="B26" s="77">
        <v>1</v>
      </c>
      <c r="C26" s="77">
        <v>1</v>
      </c>
      <c r="D26" s="77">
        <v>1</v>
      </c>
      <c r="E26" s="77">
        <v>1</v>
      </c>
      <c r="F26" s="77">
        <v>1</v>
      </c>
      <c r="G26" s="77">
        <v>0</v>
      </c>
      <c r="H26" s="77">
        <v>0</v>
      </c>
      <c r="I26" s="77">
        <v>1</v>
      </c>
      <c r="J26" s="77">
        <v>1</v>
      </c>
      <c r="K26" s="77">
        <v>0</v>
      </c>
      <c r="L26" s="77">
        <v>0</v>
      </c>
      <c r="M26" s="77">
        <v>1</v>
      </c>
      <c r="N26" s="77">
        <v>1</v>
      </c>
      <c r="O26" s="77">
        <v>1</v>
      </c>
      <c r="P26" s="77">
        <v>1</v>
      </c>
      <c r="Q26" s="77">
        <v>1</v>
      </c>
      <c r="R26" s="77">
        <v>0</v>
      </c>
      <c r="S26" s="77">
        <v>0</v>
      </c>
      <c r="T26" s="77">
        <v>1</v>
      </c>
      <c r="U26" s="77">
        <v>1</v>
      </c>
      <c r="V26" s="77">
        <v>0</v>
      </c>
      <c r="W26" s="77">
        <v>0</v>
      </c>
      <c r="X26" s="77">
        <v>0</v>
      </c>
      <c r="Y26" s="77">
        <v>0</v>
      </c>
      <c r="Z26" s="77">
        <v>0</v>
      </c>
      <c r="AA26" s="77">
        <v>1</v>
      </c>
      <c r="AB26" s="77">
        <v>1</v>
      </c>
    </row>
    <row r="27" spans="1:28">
      <c r="A27" s="83" t="s">
        <v>60</v>
      </c>
      <c r="B27" s="77">
        <v>1</v>
      </c>
      <c r="C27" s="77">
        <v>1</v>
      </c>
      <c r="D27" s="77">
        <v>0</v>
      </c>
      <c r="E27" s="77">
        <v>0</v>
      </c>
      <c r="F27" s="77">
        <v>1</v>
      </c>
      <c r="G27" s="77">
        <v>1</v>
      </c>
      <c r="H27" s="77">
        <v>1</v>
      </c>
      <c r="I27" s="77">
        <v>1</v>
      </c>
      <c r="J27" s="77">
        <v>1</v>
      </c>
      <c r="K27" s="77">
        <v>0</v>
      </c>
      <c r="L27" s="77">
        <v>0</v>
      </c>
      <c r="M27" s="77">
        <v>1</v>
      </c>
      <c r="N27" s="77">
        <v>1</v>
      </c>
      <c r="O27" s="77">
        <v>1</v>
      </c>
      <c r="P27" s="77">
        <v>1</v>
      </c>
      <c r="Q27" s="77">
        <v>1</v>
      </c>
      <c r="R27" s="77">
        <v>0</v>
      </c>
      <c r="S27" s="77">
        <v>0</v>
      </c>
      <c r="T27" s="77">
        <v>1</v>
      </c>
      <c r="U27" s="77">
        <v>1</v>
      </c>
      <c r="V27" s="77">
        <v>0</v>
      </c>
      <c r="W27" s="77">
        <v>0</v>
      </c>
      <c r="X27" s="77">
        <v>0</v>
      </c>
      <c r="Y27" s="77">
        <v>0</v>
      </c>
      <c r="Z27" s="77">
        <v>0</v>
      </c>
      <c r="AA27" s="77">
        <v>1</v>
      </c>
      <c r="AB27" s="77">
        <v>1</v>
      </c>
    </row>
    <row r="28" spans="1:28">
      <c r="A28" s="83" t="s">
        <v>61</v>
      </c>
      <c r="B28" s="77">
        <v>1</v>
      </c>
      <c r="C28" s="77">
        <v>1</v>
      </c>
      <c r="D28" s="77">
        <v>0</v>
      </c>
      <c r="E28" s="77">
        <v>0</v>
      </c>
      <c r="F28" s="77">
        <v>1</v>
      </c>
      <c r="G28" s="77">
        <v>1</v>
      </c>
      <c r="H28" s="77">
        <v>0</v>
      </c>
      <c r="I28" s="77">
        <v>0</v>
      </c>
      <c r="J28" s="77">
        <v>1</v>
      </c>
      <c r="K28" s="77">
        <v>1</v>
      </c>
      <c r="L28" s="77">
        <v>0</v>
      </c>
      <c r="M28" s="77">
        <v>0</v>
      </c>
      <c r="N28" s="77">
        <v>1</v>
      </c>
      <c r="O28" s="77">
        <v>1</v>
      </c>
      <c r="P28" s="77">
        <v>1</v>
      </c>
      <c r="Q28" s="77">
        <v>1</v>
      </c>
      <c r="R28" s="77">
        <v>1</v>
      </c>
      <c r="S28" s="77">
        <v>0</v>
      </c>
      <c r="T28" s="77">
        <v>0</v>
      </c>
      <c r="U28" s="77">
        <v>0</v>
      </c>
      <c r="V28" s="77">
        <v>0</v>
      </c>
      <c r="W28" s="77">
        <v>0</v>
      </c>
      <c r="X28" s="77">
        <v>1</v>
      </c>
      <c r="Y28" s="77">
        <v>1</v>
      </c>
      <c r="Z28" s="77">
        <v>1</v>
      </c>
      <c r="AA28" s="77">
        <v>1</v>
      </c>
      <c r="AB28" s="77">
        <v>1</v>
      </c>
    </row>
    <row r="29" spans="1:28">
      <c r="A29" s="83" t="s">
        <v>62</v>
      </c>
      <c r="B29" s="77">
        <v>1</v>
      </c>
      <c r="C29" s="77">
        <v>1</v>
      </c>
      <c r="D29" s="77">
        <v>1</v>
      </c>
      <c r="E29" s="77">
        <v>1</v>
      </c>
      <c r="F29" s="77">
        <v>1</v>
      </c>
      <c r="G29" s="77">
        <v>0</v>
      </c>
      <c r="H29" s="77">
        <v>0</v>
      </c>
      <c r="I29" s="77">
        <v>1</v>
      </c>
      <c r="J29" s="77">
        <v>1</v>
      </c>
      <c r="K29" s="77">
        <v>0</v>
      </c>
      <c r="L29" s="77">
        <v>0</v>
      </c>
      <c r="M29" s="77">
        <v>1</v>
      </c>
      <c r="N29" s="77">
        <v>1</v>
      </c>
      <c r="O29" s="77">
        <v>0</v>
      </c>
      <c r="P29" s="77">
        <v>0</v>
      </c>
      <c r="Q29" s="77">
        <v>1</v>
      </c>
      <c r="R29" s="77">
        <v>1</v>
      </c>
      <c r="S29" s="77">
        <v>1</v>
      </c>
      <c r="T29" s="77">
        <v>1</v>
      </c>
      <c r="U29" s="77">
        <v>1</v>
      </c>
      <c r="V29" s="77">
        <v>0</v>
      </c>
      <c r="W29" s="77">
        <v>0</v>
      </c>
      <c r="X29" s="77">
        <v>0</v>
      </c>
      <c r="Y29" s="77">
        <v>0</v>
      </c>
      <c r="Z29" s="77">
        <v>0</v>
      </c>
      <c r="AA29" s="77">
        <v>1</v>
      </c>
      <c r="AB29" s="77">
        <v>1</v>
      </c>
    </row>
    <row r="30" spans="1:28">
      <c r="A30" s="83" t="s">
        <v>63</v>
      </c>
      <c r="B30" s="77">
        <v>1</v>
      </c>
      <c r="C30" s="77">
        <v>1</v>
      </c>
      <c r="D30" s="77">
        <v>0</v>
      </c>
      <c r="E30" s="77">
        <v>0</v>
      </c>
      <c r="F30" s="77">
        <v>1</v>
      </c>
      <c r="G30" s="77">
        <v>1</v>
      </c>
      <c r="H30" s="77">
        <v>1</v>
      </c>
      <c r="I30" s="77">
        <v>1</v>
      </c>
      <c r="J30" s="77">
        <v>1</v>
      </c>
      <c r="K30" s="77">
        <v>0</v>
      </c>
      <c r="L30" s="77">
        <v>0</v>
      </c>
      <c r="M30" s="77">
        <v>1</v>
      </c>
      <c r="N30" s="77">
        <v>1</v>
      </c>
      <c r="O30" s="77">
        <v>0</v>
      </c>
      <c r="P30" s="77">
        <v>0</v>
      </c>
      <c r="Q30" s="77">
        <v>1</v>
      </c>
      <c r="R30" s="77">
        <v>1</v>
      </c>
      <c r="S30" s="77">
        <v>1</v>
      </c>
      <c r="T30" s="77">
        <v>1</v>
      </c>
      <c r="U30" s="77">
        <v>1</v>
      </c>
      <c r="V30" s="77">
        <v>0</v>
      </c>
      <c r="W30" s="77">
        <v>0</v>
      </c>
      <c r="X30" s="77">
        <v>0</v>
      </c>
      <c r="Y30" s="77">
        <v>0</v>
      </c>
      <c r="Z30" s="77">
        <v>0</v>
      </c>
      <c r="AA30" s="77">
        <v>1</v>
      </c>
      <c r="AB30" s="77">
        <v>1</v>
      </c>
    </row>
    <row r="31" spans="1:28">
      <c r="A31" s="83" t="s">
        <v>64</v>
      </c>
      <c r="B31" s="77">
        <v>1</v>
      </c>
      <c r="C31" s="77">
        <v>1</v>
      </c>
      <c r="D31" s="77">
        <v>0</v>
      </c>
      <c r="E31" s="77">
        <v>0</v>
      </c>
      <c r="F31" s="77">
        <v>1</v>
      </c>
      <c r="G31" s="77">
        <v>1</v>
      </c>
      <c r="H31" s="77">
        <v>0</v>
      </c>
      <c r="I31" s="77">
        <v>0</v>
      </c>
      <c r="J31" s="77">
        <v>1</v>
      </c>
      <c r="K31" s="77">
        <v>1</v>
      </c>
      <c r="L31" s="77">
        <v>1</v>
      </c>
      <c r="M31" s="77">
        <v>1</v>
      </c>
      <c r="N31" s="77">
        <v>1</v>
      </c>
      <c r="O31" s="77">
        <v>0</v>
      </c>
      <c r="P31" s="77">
        <v>0</v>
      </c>
      <c r="Q31" s="77">
        <v>1</v>
      </c>
      <c r="R31" s="77">
        <v>1</v>
      </c>
      <c r="S31" s="77">
        <v>1</v>
      </c>
      <c r="T31" s="77">
        <v>1</v>
      </c>
      <c r="U31" s="77">
        <v>1</v>
      </c>
      <c r="V31" s="77">
        <v>0</v>
      </c>
      <c r="W31" s="77">
        <v>0</v>
      </c>
      <c r="X31" s="77">
        <v>0</v>
      </c>
      <c r="Y31" s="77">
        <v>0</v>
      </c>
      <c r="Z31" s="77">
        <v>0</v>
      </c>
      <c r="AA31" s="77">
        <v>1</v>
      </c>
      <c r="AB31" s="77">
        <v>1</v>
      </c>
    </row>
    <row r="32" spans="1:28">
      <c r="A32" s="83" t="s">
        <v>65</v>
      </c>
      <c r="B32" s="77">
        <v>1</v>
      </c>
      <c r="C32" s="77">
        <v>1</v>
      </c>
      <c r="D32" s="77">
        <v>1</v>
      </c>
      <c r="E32" s="77">
        <v>1</v>
      </c>
      <c r="F32" s="77">
        <v>1</v>
      </c>
      <c r="G32" s="77">
        <v>0</v>
      </c>
      <c r="H32" s="77">
        <v>0</v>
      </c>
      <c r="I32" s="77">
        <v>0</v>
      </c>
      <c r="J32" s="77">
        <v>0</v>
      </c>
      <c r="K32" s="77">
        <v>0</v>
      </c>
      <c r="L32" s="77">
        <v>1</v>
      </c>
      <c r="M32" s="77">
        <v>1</v>
      </c>
      <c r="N32" s="77">
        <v>0</v>
      </c>
      <c r="O32" s="77">
        <v>0</v>
      </c>
      <c r="P32" s="77">
        <v>1</v>
      </c>
      <c r="Q32" s="77">
        <v>1</v>
      </c>
      <c r="R32" s="77">
        <v>0</v>
      </c>
      <c r="S32" s="77">
        <v>0</v>
      </c>
      <c r="T32" s="77">
        <v>1</v>
      </c>
      <c r="U32" s="77">
        <v>1</v>
      </c>
      <c r="V32" s="77">
        <v>0</v>
      </c>
      <c r="W32" s="77">
        <v>0</v>
      </c>
      <c r="X32" s="77">
        <v>1</v>
      </c>
      <c r="Y32" s="77">
        <v>1</v>
      </c>
      <c r="Z32" s="77">
        <v>1</v>
      </c>
      <c r="AA32" s="77">
        <v>1</v>
      </c>
      <c r="AB32" s="77">
        <v>1</v>
      </c>
    </row>
    <row r="33" spans="1:28">
      <c r="A33" s="83" t="s">
        <v>66</v>
      </c>
      <c r="B33" s="77">
        <v>1</v>
      </c>
      <c r="C33" s="77">
        <v>1</v>
      </c>
      <c r="D33" s="77">
        <v>0</v>
      </c>
      <c r="E33" s="77">
        <v>0</v>
      </c>
      <c r="F33" s="77">
        <v>0</v>
      </c>
      <c r="G33" s="77">
        <v>0</v>
      </c>
      <c r="H33" s="77">
        <v>0</v>
      </c>
      <c r="I33" s="77">
        <v>1</v>
      </c>
      <c r="J33" s="77">
        <v>1</v>
      </c>
      <c r="K33" s="77">
        <v>1</v>
      </c>
      <c r="L33" s="77">
        <v>1</v>
      </c>
      <c r="M33" s="77">
        <v>1</v>
      </c>
      <c r="N33" s="77">
        <v>0</v>
      </c>
      <c r="O33" s="77">
        <v>0</v>
      </c>
      <c r="P33" s="77">
        <v>1</v>
      </c>
      <c r="Q33" s="77">
        <v>1</v>
      </c>
      <c r="R33" s="77">
        <v>0</v>
      </c>
      <c r="S33" s="77">
        <v>0</v>
      </c>
      <c r="T33" s="77">
        <v>1</v>
      </c>
      <c r="U33" s="77">
        <v>1</v>
      </c>
      <c r="V33" s="77">
        <v>0</v>
      </c>
      <c r="W33" s="77">
        <v>0</v>
      </c>
      <c r="X33" s="77">
        <v>1</v>
      </c>
      <c r="Y33" s="77">
        <v>1</v>
      </c>
      <c r="Z33" s="77">
        <v>1</v>
      </c>
      <c r="AA33" s="77">
        <v>1</v>
      </c>
      <c r="AB33" s="77">
        <v>1</v>
      </c>
    </row>
    <row r="34" spans="1:28">
      <c r="A34" s="83" t="s">
        <v>67</v>
      </c>
      <c r="B34" s="77">
        <v>1</v>
      </c>
      <c r="C34" s="77">
        <v>1</v>
      </c>
      <c r="D34" s="77">
        <v>1</v>
      </c>
      <c r="E34" s="77">
        <v>1</v>
      </c>
      <c r="F34" s="77">
        <v>1</v>
      </c>
      <c r="G34" s="77">
        <v>0</v>
      </c>
      <c r="H34" s="77">
        <v>0</v>
      </c>
      <c r="I34" s="77">
        <v>0</v>
      </c>
      <c r="J34" s="77">
        <v>0</v>
      </c>
      <c r="K34" s="77">
        <v>0</v>
      </c>
      <c r="L34" s="77">
        <v>1</v>
      </c>
      <c r="M34" s="77">
        <v>1</v>
      </c>
      <c r="N34" s="77">
        <v>1</v>
      </c>
      <c r="O34" s="77">
        <v>1</v>
      </c>
      <c r="P34" s="77">
        <v>1</v>
      </c>
      <c r="Q34" s="77">
        <v>0</v>
      </c>
      <c r="R34" s="77">
        <v>0</v>
      </c>
      <c r="S34" s="77">
        <v>1</v>
      </c>
      <c r="T34" s="77">
        <v>1</v>
      </c>
      <c r="U34" s="77">
        <v>0</v>
      </c>
      <c r="V34" s="77">
        <v>0</v>
      </c>
      <c r="W34" s="77">
        <v>1</v>
      </c>
      <c r="X34" s="77">
        <v>1</v>
      </c>
      <c r="Y34" s="77">
        <v>0</v>
      </c>
      <c r="Z34" s="77">
        <v>0</v>
      </c>
      <c r="AA34" s="77">
        <v>1</v>
      </c>
      <c r="AB34" s="77">
        <v>1</v>
      </c>
    </row>
    <row r="35" spans="1:28">
      <c r="A35" s="83" t="s">
        <v>68</v>
      </c>
      <c r="B35" s="77">
        <v>1</v>
      </c>
      <c r="C35" s="77">
        <v>1</v>
      </c>
      <c r="D35" s="77">
        <v>0</v>
      </c>
      <c r="E35" s="77">
        <v>0</v>
      </c>
      <c r="F35" s="77">
        <v>0</v>
      </c>
      <c r="G35" s="77">
        <v>0</v>
      </c>
      <c r="H35" s="77">
        <v>0</v>
      </c>
      <c r="I35" s="77">
        <v>1</v>
      </c>
      <c r="J35" s="77">
        <v>1</v>
      </c>
      <c r="K35" s="77">
        <v>0</v>
      </c>
      <c r="L35" s="77">
        <v>0</v>
      </c>
      <c r="M35" s="77">
        <v>1</v>
      </c>
      <c r="N35" s="77">
        <v>1</v>
      </c>
      <c r="O35" s="77">
        <v>1</v>
      </c>
      <c r="P35" s="77">
        <v>1</v>
      </c>
      <c r="Q35" s="77">
        <v>1</v>
      </c>
      <c r="R35" s="77">
        <v>0</v>
      </c>
      <c r="S35" s="77">
        <v>0</v>
      </c>
      <c r="T35" s="77">
        <v>1</v>
      </c>
      <c r="U35" s="77">
        <v>1</v>
      </c>
      <c r="V35" s="77">
        <v>0</v>
      </c>
      <c r="W35" s="77">
        <v>0</v>
      </c>
      <c r="X35" s="77">
        <v>1</v>
      </c>
      <c r="Y35" s="77">
        <v>1</v>
      </c>
      <c r="Z35" s="77">
        <v>1</v>
      </c>
      <c r="AA35" s="77">
        <v>1</v>
      </c>
      <c r="AB35" s="77">
        <v>1</v>
      </c>
    </row>
    <row r="36" spans="1:28">
      <c r="A36" s="83" t="s">
        <v>69</v>
      </c>
      <c r="B36" s="77">
        <v>1</v>
      </c>
      <c r="C36" s="77">
        <v>1</v>
      </c>
      <c r="D36" s="77">
        <v>1</v>
      </c>
      <c r="E36" s="77">
        <v>1</v>
      </c>
      <c r="F36" s="77">
        <v>1</v>
      </c>
      <c r="G36" s="77">
        <v>0</v>
      </c>
      <c r="H36" s="77">
        <v>0</v>
      </c>
      <c r="I36" s="77">
        <v>0</v>
      </c>
      <c r="J36" s="77">
        <v>0</v>
      </c>
      <c r="K36" s="77">
        <v>0</v>
      </c>
      <c r="L36" s="77">
        <v>1</v>
      </c>
      <c r="M36" s="77">
        <v>1</v>
      </c>
      <c r="N36" s="77">
        <v>0</v>
      </c>
      <c r="O36" s="77">
        <v>0</v>
      </c>
      <c r="P36" s="77">
        <v>1</v>
      </c>
      <c r="Q36" s="77">
        <v>1</v>
      </c>
      <c r="R36" s="77">
        <v>1</v>
      </c>
      <c r="S36" s="77">
        <v>1</v>
      </c>
      <c r="T36" s="77">
        <v>1</v>
      </c>
      <c r="U36" s="77">
        <v>0</v>
      </c>
      <c r="V36" s="77">
        <v>0</v>
      </c>
      <c r="W36" s="77">
        <v>1</v>
      </c>
      <c r="X36" s="77">
        <v>1</v>
      </c>
      <c r="Y36" s="77">
        <v>0</v>
      </c>
      <c r="Z36" s="77">
        <v>0</v>
      </c>
      <c r="AA36" s="77">
        <v>1</v>
      </c>
      <c r="AB36" s="77">
        <v>1</v>
      </c>
    </row>
    <row r="37" spans="1:28">
      <c r="A37" s="83" t="s">
        <v>70</v>
      </c>
      <c r="B37" s="77">
        <v>1</v>
      </c>
      <c r="C37" s="77">
        <v>1</v>
      </c>
      <c r="D37" s="77">
        <v>0</v>
      </c>
      <c r="E37" s="77">
        <v>0</v>
      </c>
      <c r="F37" s="77">
        <v>0</v>
      </c>
      <c r="G37" s="77">
        <v>0</v>
      </c>
      <c r="H37" s="77">
        <v>0</v>
      </c>
      <c r="I37" s="77">
        <v>1</v>
      </c>
      <c r="J37" s="77">
        <v>1</v>
      </c>
      <c r="K37" s="77">
        <v>1</v>
      </c>
      <c r="L37" s="77">
        <v>1</v>
      </c>
      <c r="M37" s="77">
        <v>1</v>
      </c>
      <c r="N37" s="77">
        <v>0</v>
      </c>
      <c r="O37" s="77">
        <v>0</v>
      </c>
      <c r="P37" s="77">
        <v>1</v>
      </c>
      <c r="Q37" s="77">
        <v>1</v>
      </c>
      <c r="R37" s="77">
        <v>1</v>
      </c>
      <c r="S37" s="77">
        <v>1</v>
      </c>
      <c r="T37" s="77">
        <v>1</v>
      </c>
      <c r="U37" s="77">
        <v>0</v>
      </c>
      <c r="V37" s="77">
        <v>0</v>
      </c>
      <c r="W37" s="77">
        <v>1</v>
      </c>
      <c r="X37" s="77">
        <v>1</v>
      </c>
      <c r="Y37" s="77">
        <v>0</v>
      </c>
      <c r="Z37" s="77">
        <v>0</v>
      </c>
      <c r="AA37" s="77">
        <v>1</v>
      </c>
      <c r="AB37" s="77">
        <v>1</v>
      </c>
    </row>
    <row r="38" spans="1:28">
      <c r="A38" s="83" t="s">
        <v>71</v>
      </c>
      <c r="B38" s="77">
        <v>1</v>
      </c>
      <c r="C38" s="77">
        <v>1</v>
      </c>
      <c r="D38" s="77">
        <v>0</v>
      </c>
      <c r="E38" s="77">
        <v>0</v>
      </c>
      <c r="F38" s="77">
        <v>0</v>
      </c>
      <c r="G38" s="77">
        <v>0</v>
      </c>
      <c r="H38" s="77">
        <v>0</v>
      </c>
      <c r="I38" s="77">
        <v>1</v>
      </c>
      <c r="J38" s="77">
        <v>1</v>
      </c>
      <c r="K38" s="77">
        <v>0</v>
      </c>
      <c r="L38" s="77">
        <v>0</v>
      </c>
      <c r="M38" s="77">
        <v>1</v>
      </c>
      <c r="N38" s="77">
        <v>1</v>
      </c>
      <c r="O38" s="77">
        <v>0</v>
      </c>
      <c r="P38" s="77">
        <v>0</v>
      </c>
      <c r="Q38" s="77">
        <v>1</v>
      </c>
      <c r="R38" s="77">
        <v>1</v>
      </c>
      <c r="S38" s="77">
        <v>1</v>
      </c>
      <c r="T38" s="77">
        <v>1</v>
      </c>
      <c r="U38" s="77">
        <v>1</v>
      </c>
      <c r="V38" s="77">
        <v>0</v>
      </c>
      <c r="W38" s="77">
        <v>0</v>
      </c>
      <c r="X38" s="77">
        <v>1</v>
      </c>
      <c r="Y38" s="77">
        <v>1</v>
      </c>
      <c r="Z38" s="77">
        <v>1</v>
      </c>
      <c r="AA38" s="77">
        <v>1</v>
      </c>
      <c r="AB38" s="77">
        <v>1</v>
      </c>
    </row>
    <row r="39" spans="1:28">
      <c r="A39" s="83" t="s">
        <v>72</v>
      </c>
      <c r="B39" s="77">
        <v>1</v>
      </c>
      <c r="C39" s="77">
        <v>1</v>
      </c>
      <c r="D39" s="77">
        <v>1</v>
      </c>
      <c r="E39" s="77">
        <v>1</v>
      </c>
      <c r="F39" s="77">
        <v>1</v>
      </c>
      <c r="G39" s="77">
        <v>0</v>
      </c>
      <c r="H39" s="77">
        <v>0</v>
      </c>
      <c r="I39" s="77">
        <v>0</v>
      </c>
      <c r="J39" s="77">
        <v>0</v>
      </c>
      <c r="K39" s="77">
        <v>0</v>
      </c>
      <c r="L39" s="77">
        <v>1</v>
      </c>
      <c r="M39" s="77">
        <v>1</v>
      </c>
      <c r="N39" s="77">
        <v>0</v>
      </c>
      <c r="O39" s="77">
        <v>0</v>
      </c>
      <c r="P39" s="77">
        <v>1</v>
      </c>
      <c r="Q39" s="77">
        <v>1</v>
      </c>
      <c r="R39" s="77">
        <v>0</v>
      </c>
      <c r="S39" s="77">
        <v>0</v>
      </c>
      <c r="T39" s="77">
        <v>1</v>
      </c>
      <c r="U39" s="77">
        <v>1</v>
      </c>
      <c r="V39" s="77">
        <v>1</v>
      </c>
      <c r="W39" s="77">
        <v>1</v>
      </c>
      <c r="X39" s="77">
        <v>1</v>
      </c>
      <c r="Y39" s="77">
        <v>0</v>
      </c>
      <c r="Z39" s="77">
        <v>0</v>
      </c>
      <c r="AA39" s="77">
        <v>1</v>
      </c>
      <c r="AB39" s="77">
        <v>1</v>
      </c>
    </row>
    <row r="40" spans="1:28">
      <c r="A40" s="83" t="s">
        <v>73</v>
      </c>
      <c r="B40" s="77">
        <v>1</v>
      </c>
      <c r="C40" s="77">
        <v>1</v>
      </c>
      <c r="D40" s="77">
        <v>0</v>
      </c>
      <c r="E40" s="77">
        <v>0</v>
      </c>
      <c r="F40" s="77">
        <v>0</v>
      </c>
      <c r="G40" s="77">
        <v>0</v>
      </c>
      <c r="H40" s="77">
        <v>0</v>
      </c>
      <c r="I40" s="77">
        <v>1</v>
      </c>
      <c r="J40" s="77">
        <v>1</v>
      </c>
      <c r="K40" s="77">
        <v>1</v>
      </c>
      <c r="L40" s="77">
        <v>1</v>
      </c>
      <c r="M40" s="77">
        <v>1</v>
      </c>
      <c r="N40" s="77">
        <v>0</v>
      </c>
      <c r="O40" s="77">
        <v>0</v>
      </c>
      <c r="P40" s="77">
        <v>1</v>
      </c>
      <c r="Q40" s="77">
        <v>1</v>
      </c>
      <c r="R40" s="77">
        <v>0</v>
      </c>
      <c r="S40" s="77">
        <v>0</v>
      </c>
      <c r="T40" s="77">
        <v>1</v>
      </c>
      <c r="U40" s="77">
        <v>1</v>
      </c>
      <c r="V40" s="77">
        <v>1</v>
      </c>
      <c r="W40" s="77">
        <v>1</v>
      </c>
      <c r="X40" s="77">
        <v>1</v>
      </c>
      <c r="Y40" s="77">
        <v>0</v>
      </c>
      <c r="Z40" s="77">
        <v>0</v>
      </c>
      <c r="AA40" s="77">
        <v>1</v>
      </c>
      <c r="AB40" s="77">
        <v>1</v>
      </c>
    </row>
    <row r="41" spans="1:28">
      <c r="A41" s="83" t="s">
        <v>74</v>
      </c>
      <c r="B41" s="77">
        <v>1</v>
      </c>
      <c r="C41" s="77">
        <v>1</v>
      </c>
      <c r="D41" s="77">
        <v>0</v>
      </c>
      <c r="E41" s="77">
        <v>0</v>
      </c>
      <c r="F41" s="77">
        <v>0</v>
      </c>
      <c r="G41" s="77">
        <v>0</v>
      </c>
      <c r="H41" s="77">
        <v>0</v>
      </c>
      <c r="I41" s="77">
        <v>1</v>
      </c>
      <c r="J41" s="77">
        <v>1</v>
      </c>
      <c r="K41" s="77">
        <v>0</v>
      </c>
      <c r="L41" s="77">
        <v>0</v>
      </c>
      <c r="M41" s="77">
        <v>0</v>
      </c>
      <c r="N41" s="77">
        <v>0</v>
      </c>
      <c r="O41" s="77">
        <v>0</v>
      </c>
      <c r="P41" s="77">
        <v>1</v>
      </c>
      <c r="Q41" s="77">
        <v>1</v>
      </c>
      <c r="R41" s="77">
        <v>0</v>
      </c>
      <c r="S41" s="77">
        <v>0</v>
      </c>
      <c r="T41" s="77">
        <v>0</v>
      </c>
      <c r="U41" s="77">
        <v>0</v>
      </c>
      <c r="V41" s="77">
        <v>0</v>
      </c>
      <c r="W41" s="77">
        <v>1</v>
      </c>
      <c r="X41" s="77">
        <v>1</v>
      </c>
      <c r="Y41" s="77">
        <v>0</v>
      </c>
      <c r="Z41" s="77">
        <v>0</v>
      </c>
      <c r="AA41" s="77">
        <v>1</v>
      </c>
      <c r="AB41" s="77">
        <v>1</v>
      </c>
    </row>
    <row r="42" spans="1:28">
      <c r="A42" s="83" t="s">
        <v>75</v>
      </c>
      <c r="B42" s="77">
        <v>1</v>
      </c>
      <c r="C42" s="77">
        <v>1</v>
      </c>
      <c r="D42" s="77">
        <v>0</v>
      </c>
      <c r="E42" s="77">
        <v>0</v>
      </c>
      <c r="F42" s="77">
        <v>0</v>
      </c>
      <c r="G42" s="77">
        <v>0</v>
      </c>
      <c r="H42" s="77">
        <v>0</v>
      </c>
      <c r="I42" s="77">
        <v>1</v>
      </c>
      <c r="J42" s="77">
        <v>1</v>
      </c>
      <c r="K42" s="77">
        <v>0</v>
      </c>
      <c r="L42" s="77">
        <v>0</v>
      </c>
      <c r="M42" s="77">
        <v>0</v>
      </c>
      <c r="N42" s="77">
        <v>0</v>
      </c>
      <c r="O42" s="77">
        <v>0</v>
      </c>
      <c r="P42" s="77">
        <v>1</v>
      </c>
      <c r="Q42" s="77">
        <v>1</v>
      </c>
      <c r="R42" s="77">
        <v>0</v>
      </c>
      <c r="S42" s="77">
        <v>0</v>
      </c>
      <c r="T42" s="77">
        <v>1</v>
      </c>
      <c r="U42" s="77">
        <v>1</v>
      </c>
      <c r="V42" s="77">
        <v>0</v>
      </c>
      <c r="W42" s="77">
        <v>0</v>
      </c>
      <c r="X42" s="77">
        <v>0</v>
      </c>
      <c r="Y42" s="77">
        <v>0</v>
      </c>
      <c r="Z42" s="77">
        <v>0</v>
      </c>
      <c r="AA42" s="77">
        <v>1</v>
      </c>
      <c r="AB42" s="77">
        <v>1</v>
      </c>
    </row>
    <row r="43" spans="1:28">
      <c r="A43" s="83" t="s">
        <v>76</v>
      </c>
      <c r="B43" s="77">
        <v>1</v>
      </c>
      <c r="C43" s="77">
        <v>1</v>
      </c>
      <c r="D43" s="77">
        <v>0</v>
      </c>
      <c r="E43" s="77">
        <v>0</v>
      </c>
      <c r="F43" s="77">
        <v>0</v>
      </c>
      <c r="G43" s="77">
        <v>0</v>
      </c>
      <c r="H43" s="77">
        <v>0</v>
      </c>
      <c r="I43" s="77">
        <v>1</v>
      </c>
      <c r="J43" s="77">
        <v>1</v>
      </c>
      <c r="K43" s="77">
        <v>0</v>
      </c>
      <c r="L43" s="77">
        <v>0</v>
      </c>
      <c r="M43" s="77">
        <v>1</v>
      </c>
      <c r="N43" s="77">
        <v>1</v>
      </c>
      <c r="O43" s="77">
        <v>0</v>
      </c>
      <c r="P43" s="77">
        <v>0</v>
      </c>
      <c r="Q43" s="77">
        <v>0</v>
      </c>
      <c r="R43" s="77">
        <v>0</v>
      </c>
      <c r="S43" s="77">
        <v>0</v>
      </c>
      <c r="T43" s="77">
        <v>1</v>
      </c>
      <c r="U43" s="77">
        <v>1</v>
      </c>
      <c r="V43" s="77">
        <v>0</v>
      </c>
      <c r="W43" s="77">
        <v>0</v>
      </c>
      <c r="X43" s="77">
        <v>0</v>
      </c>
      <c r="Y43" s="77">
        <v>0</v>
      </c>
      <c r="Z43" s="77">
        <v>0</v>
      </c>
      <c r="AA43" s="77">
        <v>1</v>
      </c>
      <c r="AB43" s="77">
        <v>1</v>
      </c>
    </row>
    <row r="44" spans="1:28">
      <c r="A44" s="83" t="s">
        <v>77</v>
      </c>
      <c r="B44" s="77">
        <v>1</v>
      </c>
      <c r="C44" s="77">
        <v>1</v>
      </c>
      <c r="D44" s="77">
        <v>0</v>
      </c>
      <c r="E44" s="77">
        <v>0</v>
      </c>
      <c r="F44" s="77">
        <v>1</v>
      </c>
      <c r="G44" s="77">
        <v>1</v>
      </c>
      <c r="H44" s="77">
        <v>0</v>
      </c>
      <c r="I44" s="77">
        <v>0</v>
      </c>
      <c r="J44" s="77">
        <v>0</v>
      </c>
      <c r="K44" s="77">
        <v>0</v>
      </c>
      <c r="L44" s="77">
        <v>0</v>
      </c>
      <c r="M44" s="77">
        <v>1</v>
      </c>
      <c r="N44" s="77">
        <v>1</v>
      </c>
      <c r="O44" s="77">
        <v>0</v>
      </c>
      <c r="P44" s="77">
        <v>0</v>
      </c>
      <c r="Q44" s="77">
        <v>0</v>
      </c>
      <c r="R44" s="77">
        <v>0</v>
      </c>
      <c r="S44" s="77">
        <v>0</v>
      </c>
      <c r="T44" s="77">
        <v>1</v>
      </c>
      <c r="U44" s="77">
        <v>1</v>
      </c>
      <c r="V44" s="77">
        <v>0</v>
      </c>
      <c r="W44" s="77">
        <v>0</v>
      </c>
      <c r="X44" s="77">
        <v>0</v>
      </c>
      <c r="Y44" s="77">
        <v>0</v>
      </c>
      <c r="Z44" s="77">
        <v>0</v>
      </c>
      <c r="AA44" s="77">
        <v>1</v>
      </c>
      <c r="AB44" s="77">
        <v>1</v>
      </c>
    </row>
    <row r="45" spans="1:28">
      <c r="A45" s="83" t="s">
        <v>78</v>
      </c>
      <c r="B45" s="77">
        <v>1</v>
      </c>
      <c r="C45" s="77">
        <v>1</v>
      </c>
      <c r="D45" s="77">
        <v>0</v>
      </c>
      <c r="E45" s="77">
        <v>0</v>
      </c>
      <c r="F45" s="77">
        <v>0</v>
      </c>
      <c r="G45" s="77">
        <v>0</v>
      </c>
      <c r="H45" s="77">
        <v>0</v>
      </c>
      <c r="I45" s="77">
        <v>1</v>
      </c>
      <c r="J45" s="77">
        <v>1</v>
      </c>
      <c r="K45" s="77">
        <v>0</v>
      </c>
      <c r="L45" s="77">
        <v>0</v>
      </c>
      <c r="M45" s="77">
        <v>1</v>
      </c>
      <c r="N45" s="77">
        <v>1</v>
      </c>
      <c r="O45" s="77">
        <v>1</v>
      </c>
      <c r="P45" s="77">
        <v>1</v>
      </c>
      <c r="Q45" s="77">
        <v>1</v>
      </c>
      <c r="R45" s="77">
        <v>0</v>
      </c>
      <c r="S45" s="77">
        <v>0</v>
      </c>
      <c r="T45" s="77">
        <v>1</v>
      </c>
      <c r="U45" s="77">
        <v>1</v>
      </c>
      <c r="V45" s="77">
        <v>1</v>
      </c>
      <c r="W45" s="77">
        <v>1</v>
      </c>
      <c r="X45" s="77">
        <v>1</v>
      </c>
      <c r="Y45" s="77">
        <v>0</v>
      </c>
      <c r="Z45" s="77">
        <v>0</v>
      </c>
      <c r="AA45" s="77">
        <v>1</v>
      </c>
      <c r="AB45" s="77">
        <v>1</v>
      </c>
    </row>
    <row r="46" spans="1:28">
      <c r="A46" s="77"/>
      <c r="B46" s="78"/>
      <c r="C46" s="78"/>
      <c r="D46" s="78"/>
      <c r="E46" s="78"/>
      <c r="F46" s="78"/>
      <c r="G46" s="78"/>
      <c r="H46" s="78"/>
      <c r="I46" s="78"/>
      <c r="J46" s="78"/>
      <c r="K46" s="78"/>
      <c r="L46" s="78"/>
      <c r="M46" s="78"/>
      <c r="N46" s="78"/>
      <c r="O46" s="78"/>
      <c r="P46" s="78"/>
      <c r="Q46" s="78"/>
      <c r="R46" s="78"/>
      <c r="S46" s="78"/>
      <c r="T46" s="78"/>
      <c r="U46" s="78"/>
      <c r="V46" s="78"/>
      <c r="W46" s="78"/>
      <c r="X46" s="78"/>
      <c r="Y46" s="78"/>
      <c r="Z46" s="78"/>
      <c r="AA46" s="78"/>
      <c r="AB46" s="78"/>
    </row>
    <row r="47" spans="1:28">
      <c r="A47" s="77"/>
      <c r="B47" s="78"/>
      <c r="C47" s="78"/>
      <c r="D47" s="78"/>
      <c r="E47" s="78"/>
      <c r="F47" s="78"/>
      <c r="G47" s="78"/>
      <c r="H47" s="78"/>
      <c r="I47" s="78"/>
      <c r="J47" s="78"/>
      <c r="K47" s="78"/>
      <c r="L47" s="78"/>
      <c r="M47" s="78"/>
      <c r="N47" s="78"/>
      <c r="O47" s="78"/>
      <c r="P47" s="78"/>
      <c r="Q47" s="78"/>
      <c r="R47" s="78"/>
      <c r="S47" s="78"/>
      <c r="T47" s="78"/>
      <c r="U47" s="78"/>
      <c r="V47" s="78"/>
      <c r="W47" s="78"/>
      <c r="X47" s="78"/>
      <c r="Y47" s="78"/>
      <c r="Z47" s="78"/>
      <c r="AA47" s="78"/>
      <c r="AB47" s="78"/>
    </row>
    <row r="48" spans="1:28">
      <c r="A48" s="77"/>
      <c r="B48" s="78"/>
      <c r="C48" s="78"/>
      <c r="D48" s="78"/>
      <c r="E48" s="78"/>
      <c r="F48" s="78"/>
      <c r="G48" s="78"/>
      <c r="H48" s="78"/>
      <c r="I48" s="78"/>
      <c r="J48" s="78"/>
      <c r="K48" s="78"/>
      <c r="L48" s="78"/>
      <c r="M48" s="78"/>
      <c r="N48" s="78"/>
      <c r="O48" s="78"/>
      <c r="P48" s="78"/>
      <c r="Q48" s="78"/>
      <c r="R48" s="78"/>
      <c r="S48" s="78"/>
      <c r="T48" s="78"/>
      <c r="U48" s="78"/>
      <c r="V48" s="78"/>
      <c r="W48" s="78"/>
      <c r="X48" s="78"/>
      <c r="Y48" s="78"/>
      <c r="Z48" s="78"/>
      <c r="AA48" s="78"/>
      <c r="AB48" s="78"/>
    </row>
    <row r="49" spans="1:28">
      <c r="A49" s="77"/>
      <c r="B49" s="78"/>
      <c r="C49" s="78"/>
      <c r="D49" s="78"/>
      <c r="E49" s="78"/>
      <c r="F49" s="78"/>
      <c r="G49" s="78"/>
      <c r="H49" s="78"/>
      <c r="I49" s="78"/>
      <c r="J49" s="78"/>
      <c r="K49" s="78"/>
      <c r="L49" s="78"/>
      <c r="M49" s="78"/>
      <c r="N49" s="78"/>
      <c r="O49" s="78"/>
      <c r="P49" s="78"/>
      <c r="Q49" s="78"/>
      <c r="R49" s="78"/>
      <c r="S49" s="78"/>
      <c r="T49" s="78"/>
      <c r="U49" s="78"/>
      <c r="V49" s="78"/>
      <c r="W49" s="78"/>
      <c r="X49" s="78"/>
      <c r="Y49" s="78"/>
      <c r="Z49" s="78"/>
      <c r="AA49" s="78"/>
      <c r="AB49" s="78"/>
    </row>
    <row r="50" spans="1:28">
      <c r="A50" s="77"/>
      <c r="B50" s="78"/>
      <c r="C50" s="78"/>
      <c r="D50" s="78"/>
      <c r="E50" s="78"/>
      <c r="F50" s="78"/>
      <c r="G50" s="78"/>
      <c r="H50" s="78"/>
      <c r="I50" s="78"/>
      <c r="J50" s="78"/>
      <c r="K50" s="78"/>
      <c r="L50" s="78"/>
      <c r="M50" s="78"/>
      <c r="N50" s="78"/>
      <c r="O50" s="78"/>
      <c r="P50" s="78"/>
      <c r="Q50" s="78"/>
      <c r="R50" s="78"/>
      <c r="S50" s="78"/>
      <c r="T50" s="78"/>
      <c r="U50" s="78"/>
      <c r="V50" s="78"/>
      <c r="W50" s="78"/>
      <c r="X50" s="78"/>
      <c r="Y50" s="78"/>
      <c r="Z50" s="78"/>
      <c r="AA50" s="78"/>
      <c r="AB50" s="78"/>
    </row>
    <row r="51" spans="1:28">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row>
    <row r="52" spans="1:28">
      <c r="A52" s="77"/>
      <c r="B52" s="78"/>
      <c r="C52" s="78"/>
      <c r="D52" s="78"/>
      <c r="E52" s="78"/>
      <c r="F52" s="78"/>
      <c r="G52" s="78"/>
      <c r="H52" s="78"/>
      <c r="I52" s="78"/>
      <c r="J52" s="78"/>
      <c r="K52" s="78"/>
      <c r="L52" s="78"/>
      <c r="M52" s="78"/>
      <c r="N52" s="78"/>
      <c r="O52" s="78"/>
      <c r="P52" s="78"/>
      <c r="Q52" s="78"/>
      <c r="R52" s="78"/>
      <c r="S52" s="78"/>
      <c r="T52" s="78"/>
      <c r="U52" s="78"/>
      <c r="V52" s="78"/>
      <c r="W52" s="78"/>
      <c r="X52" s="78"/>
      <c r="Y52" s="78"/>
      <c r="Z52" s="78"/>
      <c r="AA52" s="78"/>
      <c r="AB52" s="78"/>
    </row>
    <row r="53" spans="1:28">
      <c r="A53" s="77"/>
      <c r="B53" s="78"/>
      <c r="C53" s="78"/>
      <c r="D53" s="78"/>
      <c r="E53" s="78"/>
      <c r="F53" s="78"/>
      <c r="G53" s="78"/>
      <c r="H53" s="78"/>
      <c r="I53" s="78"/>
      <c r="J53" s="78"/>
      <c r="K53" s="78"/>
      <c r="L53" s="78"/>
      <c r="M53" s="78"/>
      <c r="N53" s="78"/>
      <c r="O53" s="78"/>
      <c r="P53" s="78"/>
      <c r="Q53" s="78"/>
      <c r="R53" s="78"/>
      <c r="S53" s="78"/>
      <c r="T53" s="78"/>
      <c r="U53" s="78"/>
      <c r="V53" s="78"/>
      <c r="W53" s="78"/>
      <c r="X53" s="78"/>
      <c r="Y53" s="78"/>
      <c r="Z53" s="78"/>
      <c r="AA53" s="78"/>
      <c r="AB53" s="78"/>
    </row>
    <row r="54" spans="1:28">
      <c r="A54" s="77"/>
      <c r="B54" s="78"/>
      <c r="C54" s="78"/>
      <c r="D54" s="78"/>
      <c r="E54" s="78"/>
      <c r="F54" s="78"/>
      <c r="G54" s="78"/>
      <c r="H54" s="78"/>
      <c r="I54" s="78"/>
      <c r="J54" s="78"/>
      <c r="K54" s="78"/>
      <c r="L54" s="78"/>
      <c r="M54" s="78"/>
      <c r="N54" s="78"/>
      <c r="O54" s="78"/>
      <c r="P54" s="78"/>
      <c r="Q54" s="78"/>
      <c r="R54" s="78"/>
      <c r="S54" s="78"/>
      <c r="T54" s="78"/>
      <c r="U54" s="78"/>
      <c r="V54" s="78"/>
      <c r="W54" s="78"/>
      <c r="X54" s="78"/>
      <c r="Y54" s="78"/>
      <c r="Z54" s="78"/>
      <c r="AA54" s="78"/>
      <c r="AB54" s="78"/>
    </row>
    <row r="55" spans="1:28">
      <c r="A55" s="77"/>
      <c r="B55" s="78"/>
      <c r="C55" s="78"/>
      <c r="D55" s="78"/>
      <c r="E55" s="78"/>
      <c r="F55" s="78"/>
      <c r="G55" s="78"/>
      <c r="H55" s="78"/>
      <c r="I55" s="78"/>
      <c r="J55" s="78"/>
      <c r="K55" s="78"/>
      <c r="L55" s="78"/>
      <c r="M55" s="78"/>
      <c r="N55" s="78"/>
      <c r="O55" s="78"/>
      <c r="P55" s="78"/>
      <c r="Q55" s="78"/>
      <c r="R55" s="78"/>
      <c r="S55" s="78"/>
      <c r="T55" s="78"/>
      <c r="U55" s="78"/>
      <c r="V55" s="78"/>
      <c r="W55" s="78"/>
      <c r="X55" s="78"/>
      <c r="Y55" s="78"/>
      <c r="Z55" s="78"/>
      <c r="AA55" s="78"/>
      <c r="AB55" s="78"/>
    </row>
    <row r="56" spans="1:28">
      <c r="A56" s="77"/>
      <c r="B56" s="78"/>
      <c r="C56" s="78"/>
      <c r="D56" s="78"/>
      <c r="E56" s="78"/>
      <c r="F56" s="78"/>
      <c r="G56" s="78"/>
      <c r="H56" s="78"/>
      <c r="I56" s="78"/>
      <c r="J56" s="78"/>
      <c r="K56" s="78"/>
      <c r="L56" s="78"/>
      <c r="M56" s="78"/>
      <c r="N56" s="78"/>
      <c r="O56" s="78"/>
      <c r="P56" s="78"/>
      <c r="Q56" s="78"/>
      <c r="R56" s="78"/>
      <c r="S56" s="78"/>
      <c r="T56" s="78"/>
      <c r="U56" s="78"/>
      <c r="V56" s="78"/>
      <c r="W56" s="78"/>
      <c r="X56" s="78"/>
      <c r="Y56" s="78"/>
      <c r="Z56" s="78"/>
      <c r="AA56" s="78"/>
      <c r="AB56" s="78"/>
    </row>
    <row r="57" spans="1:28">
      <c r="A57" s="77"/>
      <c r="B57" s="78"/>
      <c r="C57" s="78"/>
      <c r="D57" s="78"/>
      <c r="E57" s="78"/>
      <c r="F57" s="78"/>
      <c r="G57" s="78"/>
      <c r="H57" s="78"/>
      <c r="I57" s="78"/>
      <c r="J57" s="78"/>
      <c r="K57" s="78"/>
      <c r="L57" s="78"/>
      <c r="M57" s="78"/>
      <c r="N57" s="78"/>
      <c r="O57" s="78"/>
      <c r="P57" s="78"/>
      <c r="Q57" s="78"/>
      <c r="R57" s="78"/>
      <c r="S57" s="78"/>
      <c r="T57" s="78"/>
      <c r="U57" s="78"/>
      <c r="V57" s="78"/>
      <c r="W57" s="78"/>
      <c r="X57" s="78"/>
      <c r="Y57" s="78"/>
      <c r="Z57" s="78"/>
      <c r="AA57" s="78"/>
      <c r="AB57" s="78"/>
    </row>
    <row r="58" spans="1:28">
      <c r="A58" s="77"/>
      <c r="B58" s="78"/>
      <c r="C58" s="78"/>
      <c r="D58" s="78"/>
      <c r="E58" s="78"/>
      <c r="F58" s="78"/>
      <c r="G58" s="78"/>
      <c r="H58" s="78"/>
      <c r="I58" s="78"/>
      <c r="J58" s="78"/>
      <c r="K58" s="78"/>
      <c r="L58" s="78"/>
      <c r="M58" s="78"/>
      <c r="N58" s="78"/>
      <c r="O58" s="78"/>
      <c r="P58" s="78"/>
      <c r="Q58" s="78"/>
      <c r="R58" s="78"/>
      <c r="S58" s="78"/>
      <c r="T58" s="78"/>
      <c r="U58" s="78"/>
      <c r="V58" s="78"/>
      <c r="W58" s="78"/>
      <c r="X58" s="78"/>
      <c r="Y58" s="78"/>
      <c r="Z58" s="78"/>
      <c r="AA58" s="78"/>
      <c r="AB58" s="78"/>
    </row>
    <row r="59" spans="1:28">
      <c r="A59" s="77"/>
      <c r="B59" s="78"/>
      <c r="C59" s="78"/>
      <c r="D59" s="78"/>
      <c r="E59" s="78"/>
      <c r="F59" s="78"/>
      <c r="G59" s="78"/>
      <c r="H59" s="78"/>
      <c r="I59" s="78"/>
      <c r="J59" s="78"/>
      <c r="K59" s="78"/>
      <c r="L59" s="78"/>
      <c r="M59" s="78"/>
      <c r="N59" s="78"/>
      <c r="O59" s="78"/>
      <c r="P59" s="78"/>
      <c r="Q59" s="78"/>
      <c r="R59" s="78"/>
      <c r="S59" s="78"/>
      <c r="T59" s="78"/>
      <c r="U59" s="78"/>
      <c r="V59" s="78"/>
      <c r="W59" s="78"/>
      <c r="X59" s="78"/>
      <c r="Y59" s="78"/>
      <c r="Z59" s="78"/>
      <c r="AA59" s="78"/>
      <c r="AB59" s="78"/>
    </row>
    <row r="60" spans="1:28">
      <c r="A60" s="77"/>
      <c r="B60" s="78"/>
      <c r="C60" s="78"/>
      <c r="D60" s="78"/>
      <c r="E60" s="78"/>
      <c r="F60" s="78"/>
      <c r="G60" s="78"/>
      <c r="H60" s="78"/>
      <c r="I60" s="78"/>
      <c r="J60" s="78"/>
      <c r="K60" s="78"/>
      <c r="L60" s="78"/>
      <c r="M60" s="78"/>
      <c r="N60" s="78"/>
      <c r="O60" s="78"/>
      <c r="P60" s="78"/>
      <c r="Q60" s="78"/>
      <c r="R60" s="78"/>
      <c r="S60" s="78"/>
      <c r="T60" s="78"/>
      <c r="U60" s="78"/>
      <c r="V60" s="78"/>
      <c r="W60" s="78"/>
      <c r="X60" s="78"/>
      <c r="Y60" s="78"/>
      <c r="Z60" s="78"/>
      <c r="AA60" s="78"/>
      <c r="AB60" s="78"/>
    </row>
    <row r="61" spans="1:28">
      <c r="A61" s="77"/>
      <c r="B61" s="78"/>
      <c r="C61" s="78"/>
      <c r="D61" s="78"/>
      <c r="E61" s="78"/>
      <c r="F61" s="78"/>
      <c r="G61" s="78"/>
      <c r="H61" s="78"/>
      <c r="I61" s="78"/>
      <c r="J61" s="78"/>
      <c r="K61" s="78"/>
      <c r="L61" s="78"/>
      <c r="M61" s="78"/>
      <c r="N61" s="78"/>
      <c r="O61" s="78"/>
      <c r="P61" s="78"/>
      <c r="Q61" s="78"/>
      <c r="R61" s="78"/>
      <c r="S61" s="78"/>
      <c r="T61" s="78"/>
      <c r="U61" s="78"/>
      <c r="V61" s="78"/>
      <c r="W61" s="78"/>
      <c r="X61" s="78"/>
      <c r="Y61" s="78"/>
      <c r="Z61" s="78"/>
      <c r="AA61" s="78"/>
      <c r="AB61" s="78"/>
    </row>
    <row r="62" spans="1:28">
      <c r="A62" s="77"/>
      <c r="B62" s="78"/>
      <c r="C62" s="78"/>
      <c r="D62" s="78"/>
      <c r="E62" s="78"/>
      <c r="F62" s="78"/>
      <c r="G62" s="78"/>
      <c r="H62" s="78"/>
      <c r="I62" s="78"/>
      <c r="J62" s="78"/>
      <c r="K62" s="78"/>
      <c r="L62" s="78"/>
      <c r="M62" s="78"/>
      <c r="N62" s="78"/>
      <c r="O62" s="78"/>
      <c r="P62" s="78"/>
      <c r="Q62" s="78"/>
      <c r="R62" s="78"/>
      <c r="S62" s="78"/>
      <c r="T62" s="78"/>
      <c r="U62" s="78"/>
      <c r="V62" s="78"/>
      <c r="W62" s="78"/>
      <c r="X62" s="78"/>
      <c r="Y62" s="78"/>
      <c r="Z62" s="78"/>
      <c r="AA62" s="78"/>
      <c r="AB62" s="78"/>
    </row>
    <row r="63" spans="1:28">
      <c r="A63" s="77"/>
      <c r="B63" s="78"/>
      <c r="C63" s="78"/>
      <c r="D63" s="78"/>
      <c r="E63" s="78"/>
      <c r="F63" s="78"/>
      <c r="G63" s="78"/>
      <c r="H63" s="78"/>
      <c r="I63" s="78"/>
      <c r="J63" s="78"/>
      <c r="K63" s="78"/>
      <c r="L63" s="78"/>
      <c r="M63" s="78"/>
      <c r="N63" s="78"/>
      <c r="O63" s="78"/>
      <c r="P63" s="78"/>
      <c r="Q63" s="78"/>
      <c r="R63" s="78"/>
      <c r="S63" s="78"/>
      <c r="T63" s="78"/>
      <c r="U63" s="78"/>
      <c r="V63" s="78"/>
      <c r="W63" s="78"/>
      <c r="X63" s="78"/>
      <c r="Y63" s="78"/>
      <c r="Z63" s="78"/>
      <c r="AA63" s="78"/>
      <c r="AB63" s="78"/>
    </row>
    <row r="64" spans="1:28">
      <c r="A64" s="77"/>
      <c r="B64" s="78"/>
      <c r="C64" s="78"/>
      <c r="D64" s="78"/>
      <c r="E64" s="78"/>
      <c r="F64" s="78"/>
      <c r="G64" s="78"/>
      <c r="H64" s="78"/>
      <c r="I64" s="78"/>
      <c r="J64" s="78"/>
      <c r="K64" s="78"/>
      <c r="L64" s="78"/>
      <c r="M64" s="78"/>
      <c r="N64" s="78"/>
      <c r="O64" s="78"/>
      <c r="P64" s="78"/>
      <c r="Q64" s="78"/>
      <c r="R64" s="78"/>
      <c r="S64" s="78"/>
      <c r="T64" s="78"/>
      <c r="U64" s="78"/>
      <c r="V64" s="78"/>
      <c r="W64" s="78"/>
      <c r="X64" s="78"/>
      <c r="Y64" s="78"/>
      <c r="Z64" s="78"/>
      <c r="AA64" s="78"/>
      <c r="AB64" s="78"/>
    </row>
    <row r="65" spans="1:28">
      <c r="A65" s="77"/>
      <c r="B65" s="78"/>
      <c r="C65" s="78"/>
      <c r="D65" s="78"/>
      <c r="E65" s="78"/>
      <c r="F65" s="78"/>
      <c r="G65" s="78"/>
      <c r="H65" s="78"/>
      <c r="I65" s="78"/>
      <c r="J65" s="78"/>
      <c r="K65" s="78"/>
      <c r="L65" s="78"/>
      <c r="M65" s="78"/>
      <c r="N65" s="78"/>
      <c r="O65" s="78"/>
      <c r="P65" s="78"/>
      <c r="Q65" s="78"/>
      <c r="R65" s="78"/>
      <c r="S65" s="78"/>
      <c r="T65" s="78"/>
      <c r="U65" s="78"/>
      <c r="V65" s="78"/>
      <c r="W65" s="78"/>
      <c r="X65" s="78"/>
      <c r="Y65" s="78"/>
      <c r="Z65" s="78"/>
      <c r="AA65" s="78"/>
      <c r="AB65" s="78"/>
    </row>
    <row r="66" spans="1:28">
      <c r="A66" s="77"/>
      <c r="B66" s="78"/>
      <c r="C66" s="78"/>
      <c r="D66" s="78"/>
      <c r="E66" s="78"/>
      <c r="F66" s="78"/>
      <c r="G66" s="78"/>
      <c r="H66" s="78"/>
      <c r="I66" s="78"/>
      <c r="J66" s="78"/>
      <c r="K66" s="78"/>
      <c r="L66" s="78"/>
      <c r="M66" s="78"/>
      <c r="N66" s="78"/>
      <c r="O66" s="78"/>
      <c r="P66" s="78"/>
      <c r="Q66" s="78"/>
      <c r="R66" s="78"/>
      <c r="S66" s="78"/>
      <c r="T66" s="78"/>
      <c r="U66" s="78"/>
      <c r="V66" s="78"/>
      <c r="W66" s="78"/>
      <c r="X66" s="78"/>
      <c r="Y66" s="78"/>
      <c r="Z66" s="78"/>
      <c r="AA66" s="78"/>
      <c r="AB66" s="78"/>
    </row>
    <row r="67" spans="1:28">
      <c r="A67" s="77"/>
      <c r="B67" s="78"/>
      <c r="C67" s="78"/>
      <c r="D67" s="78"/>
      <c r="E67" s="78"/>
      <c r="F67" s="78"/>
      <c r="G67" s="78"/>
      <c r="H67" s="78"/>
      <c r="I67" s="78"/>
      <c r="J67" s="78"/>
      <c r="K67" s="78"/>
      <c r="L67" s="78"/>
      <c r="M67" s="78"/>
      <c r="N67" s="78"/>
      <c r="O67" s="78"/>
      <c r="P67" s="78"/>
      <c r="Q67" s="78"/>
      <c r="R67" s="78"/>
      <c r="S67" s="78"/>
      <c r="T67" s="78"/>
      <c r="U67" s="78"/>
      <c r="V67" s="78"/>
      <c r="W67" s="78"/>
      <c r="X67" s="78"/>
      <c r="Y67" s="78"/>
      <c r="Z67" s="78"/>
      <c r="AA67" s="78"/>
      <c r="AB67" s="78"/>
    </row>
    <row r="68" spans="1:28">
      <c r="A68" s="77"/>
      <c r="B68" s="78"/>
      <c r="C68" s="78"/>
      <c r="D68" s="78"/>
      <c r="E68" s="78"/>
      <c r="F68" s="78"/>
      <c r="G68" s="78"/>
      <c r="H68" s="78"/>
      <c r="I68" s="78"/>
      <c r="J68" s="78"/>
      <c r="K68" s="78"/>
      <c r="L68" s="78"/>
      <c r="M68" s="78"/>
      <c r="N68" s="78"/>
      <c r="O68" s="78"/>
      <c r="P68" s="78"/>
      <c r="Q68" s="78"/>
      <c r="R68" s="78"/>
      <c r="S68" s="78"/>
      <c r="T68" s="78"/>
      <c r="U68" s="78"/>
      <c r="V68" s="78"/>
      <c r="W68" s="78"/>
      <c r="X68" s="78"/>
      <c r="Y68" s="78"/>
      <c r="Z68" s="78"/>
      <c r="AA68" s="78"/>
      <c r="AB68" s="78"/>
    </row>
    <row r="69" spans="1:28">
      <c r="A69" s="77"/>
      <c r="B69" s="78"/>
      <c r="C69" s="78"/>
      <c r="D69" s="78"/>
      <c r="E69" s="78"/>
      <c r="F69" s="78"/>
      <c r="G69" s="78"/>
      <c r="H69" s="78"/>
      <c r="I69" s="78"/>
      <c r="J69" s="78"/>
      <c r="K69" s="78"/>
      <c r="L69" s="78"/>
      <c r="M69" s="78"/>
      <c r="N69" s="78"/>
      <c r="O69" s="78"/>
      <c r="P69" s="78"/>
      <c r="Q69" s="78"/>
      <c r="R69" s="78"/>
      <c r="S69" s="78"/>
      <c r="T69" s="78"/>
      <c r="U69" s="78"/>
      <c r="V69" s="78"/>
      <c r="W69" s="78"/>
      <c r="X69" s="78"/>
      <c r="Y69" s="78"/>
      <c r="Z69" s="78"/>
      <c r="AA69" s="78"/>
      <c r="AB69" s="78"/>
    </row>
    <row r="70" spans="1:28">
      <c r="A70" s="77"/>
      <c r="B70" s="78"/>
      <c r="C70" s="78"/>
      <c r="D70" s="78"/>
      <c r="E70" s="78"/>
      <c r="F70" s="78"/>
      <c r="G70" s="78"/>
      <c r="H70" s="78"/>
      <c r="I70" s="78"/>
      <c r="J70" s="78"/>
      <c r="K70" s="78"/>
      <c r="L70" s="78"/>
      <c r="M70" s="78"/>
      <c r="N70" s="78"/>
      <c r="O70" s="78"/>
      <c r="P70" s="78"/>
      <c r="Q70" s="78"/>
      <c r="R70" s="78"/>
      <c r="S70" s="78"/>
      <c r="T70" s="78"/>
      <c r="U70" s="78"/>
      <c r="V70" s="78"/>
      <c r="W70" s="78"/>
      <c r="X70" s="78"/>
      <c r="Y70" s="78"/>
      <c r="Z70" s="78"/>
      <c r="AA70" s="78"/>
      <c r="AB70" s="78"/>
    </row>
    <row r="71" spans="1:28">
      <c r="A71" s="77"/>
      <c r="B71" s="78"/>
      <c r="C71" s="78"/>
      <c r="D71" s="78"/>
      <c r="E71" s="78"/>
      <c r="F71" s="78"/>
      <c r="G71" s="78"/>
      <c r="H71" s="78"/>
      <c r="I71" s="78"/>
      <c r="J71" s="78"/>
      <c r="K71" s="78"/>
      <c r="L71" s="78"/>
      <c r="M71" s="78"/>
      <c r="N71" s="78"/>
      <c r="O71" s="78"/>
      <c r="P71" s="78"/>
      <c r="Q71" s="78"/>
      <c r="R71" s="78"/>
      <c r="S71" s="78"/>
      <c r="T71" s="78"/>
      <c r="U71" s="78"/>
      <c r="V71" s="78"/>
      <c r="W71" s="78"/>
      <c r="X71" s="78"/>
      <c r="Y71" s="78"/>
      <c r="Z71" s="78"/>
      <c r="AA71" s="78"/>
      <c r="AB71" s="78"/>
    </row>
    <row r="72" spans="1:28">
      <c r="A72" s="77"/>
      <c r="B72" s="78"/>
      <c r="C72" s="78"/>
      <c r="D72" s="78"/>
      <c r="E72" s="78"/>
      <c r="F72" s="78"/>
      <c r="G72" s="78"/>
      <c r="H72" s="78"/>
      <c r="I72" s="78"/>
      <c r="J72" s="78"/>
      <c r="K72" s="78"/>
      <c r="L72" s="78"/>
      <c r="M72" s="78"/>
      <c r="N72" s="78"/>
      <c r="O72" s="78"/>
      <c r="P72" s="78"/>
      <c r="Q72" s="78"/>
      <c r="R72" s="78"/>
      <c r="S72" s="78"/>
      <c r="T72" s="78"/>
      <c r="U72" s="78"/>
      <c r="V72" s="78"/>
      <c r="W72" s="78"/>
      <c r="X72" s="78"/>
      <c r="Y72" s="78"/>
      <c r="Z72" s="78"/>
      <c r="AA72" s="78"/>
      <c r="AB72" s="78"/>
    </row>
    <row r="73" spans="1:28">
      <c r="A73" s="77"/>
      <c r="B73" s="78"/>
      <c r="C73" s="78"/>
      <c r="D73" s="78"/>
      <c r="E73" s="78"/>
      <c r="F73" s="78"/>
      <c r="G73" s="78"/>
      <c r="H73" s="78"/>
      <c r="I73" s="78"/>
      <c r="J73" s="78"/>
      <c r="K73" s="78"/>
      <c r="L73" s="78"/>
      <c r="M73" s="78"/>
      <c r="N73" s="78"/>
      <c r="O73" s="78"/>
      <c r="P73" s="78"/>
      <c r="Q73" s="78"/>
      <c r="R73" s="78"/>
      <c r="S73" s="78"/>
      <c r="T73" s="78"/>
      <c r="U73" s="78"/>
      <c r="V73" s="78"/>
      <c r="W73" s="78"/>
      <c r="X73" s="78"/>
      <c r="Y73" s="78"/>
      <c r="Z73" s="78"/>
      <c r="AA73" s="78"/>
      <c r="AB73" s="78"/>
    </row>
    <row r="74" spans="1:28">
      <c r="A74" s="77"/>
      <c r="B74" s="78"/>
      <c r="C74" s="78"/>
      <c r="D74" s="78"/>
      <c r="E74" s="78"/>
      <c r="F74" s="78"/>
      <c r="G74" s="78"/>
      <c r="H74" s="78"/>
      <c r="I74" s="78"/>
      <c r="J74" s="78"/>
      <c r="K74" s="78"/>
      <c r="L74" s="78"/>
      <c r="M74" s="78"/>
      <c r="N74" s="78"/>
      <c r="O74" s="78"/>
      <c r="P74" s="78"/>
      <c r="Q74" s="78"/>
      <c r="R74" s="78"/>
      <c r="S74" s="78"/>
      <c r="T74" s="78"/>
      <c r="U74" s="78"/>
      <c r="V74" s="78"/>
      <c r="W74" s="78"/>
      <c r="X74" s="78"/>
      <c r="Y74" s="78"/>
      <c r="Z74" s="78"/>
      <c r="AA74" s="78"/>
      <c r="AB74" s="78"/>
    </row>
    <row r="75" spans="1:28">
      <c r="A75" s="77"/>
      <c r="B75" s="78"/>
      <c r="C75" s="78"/>
      <c r="D75" s="78"/>
      <c r="E75" s="78"/>
      <c r="F75" s="78"/>
      <c r="G75" s="78"/>
      <c r="H75" s="78"/>
      <c r="I75" s="78"/>
      <c r="J75" s="78"/>
      <c r="K75" s="78"/>
      <c r="L75" s="78"/>
      <c r="M75" s="78"/>
      <c r="N75" s="78"/>
      <c r="O75" s="78"/>
      <c r="P75" s="78"/>
      <c r="Q75" s="78"/>
      <c r="R75" s="78"/>
      <c r="S75" s="78"/>
      <c r="T75" s="78"/>
      <c r="U75" s="78"/>
      <c r="V75" s="78"/>
      <c r="W75" s="78"/>
      <c r="X75" s="78"/>
      <c r="Y75" s="78"/>
      <c r="Z75" s="78"/>
      <c r="AA75" s="78"/>
      <c r="AB75" s="78"/>
    </row>
    <row r="76" spans="1:28">
      <c r="A76" s="77"/>
      <c r="B76" s="78"/>
      <c r="C76" s="78"/>
      <c r="D76" s="78"/>
      <c r="E76" s="78"/>
      <c r="F76" s="78"/>
      <c r="G76" s="78"/>
      <c r="H76" s="78"/>
      <c r="I76" s="78"/>
      <c r="J76" s="78"/>
      <c r="K76" s="78"/>
      <c r="L76" s="78"/>
      <c r="M76" s="78"/>
      <c r="N76" s="78"/>
      <c r="O76" s="78"/>
      <c r="P76" s="78"/>
      <c r="Q76" s="78"/>
      <c r="R76" s="78"/>
      <c r="S76" s="78"/>
      <c r="T76" s="78"/>
      <c r="U76" s="78"/>
      <c r="V76" s="78"/>
      <c r="W76" s="78"/>
      <c r="X76" s="78"/>
      <c r="Y76" s="78"/>
      <c r="Z76" s="78"/>
      <c r="AA76" s="78"/>
      <c r="AB76" s="78"/>
    </row>
    <row r="77" spans="1:28">
      <c r="A77" s="77"/>
      <c r="B77" s="78"/>
      <c r="C77" s="78"/>
      <c r="D77" s="78"/>
      <c r="E77" s="78"/>
      <c r="F77" s="78"/>
      <c r="G77" s="78"/>
      <c r="H77" s="78"/>
      <c r="I77" s="78"/>
      <c r="J77" s="78"/>
      <c r="K77" s="78"/>
      <c r="L77" s="78"/>
      <c r="M77" s="78"/>
      <c r="N77" s="78"/>
      <c r="O77" s="78"/>
      <c r="P77" s="78"/>
      <c r="Q77" s="78"/>
      <c r="R77" s="78"/>
      <c r="S77" s="78"/>
      <c r="T77" s="78"/>
      <c r="U77" s="78"/>
      <c r="V77" s="78"/>
      <c r="W77" s="78"/>
      <c r="X77" s="78"/>
      <c r="Y77" s="78"/>
      <c r="Z77" s="78"/>
      <c r="AA77" s="78"/>
      <c r="AB77" s="78"/>
    </row>
    <row r="78" spans="1:28">
      <c r="A78" s="77"/>
      <c r="B78" s="78"/>
      <c r="C78" s="78"/>
      <c r="D78" s="78"/>
      <c r="E78" s="78"/>
      <c r="F78" s="78"/>
      <c r="G78" s="78"/>
      <c r="H78" s="78"/>
      <c r="I78" s="78"/>
      <c r="J78" s="78"/>
      <c r="K78" s="78"/>
      <c r="L78" s="78"/>
      <c r="M78" s="78"/>
      <c r="N78" s="78"/>
      <c r="O78" s="78"/>
      <c r="P78" s="78"/>
      <c r="Q78" s="78"/>
      <c r="R78" s="78"/>
      <c r="S78" s="78"/>
      <c r="T78" s="78"/>
      <c r="U78" s="78"/>
      <c r="V78" s="78"/>
      <c r="W78" s="78"/>
      <c r="X78" s="78"/>
      <c r="Y78" s="78"/>
      <c r="Z78" s="78"/>
      <c r="AA78" s="78"/>
      <c r="AB78" s="78"/>
    </row>
    <row r="79" spans="1:28">
      <c r="A79" s="77"/>
      <c r="B79" s="78"/>
      <c r="C79" s="78"/>
      <c r="D79" s="78"/>
      <c r="E79" s="78"/>
      <c r="F79" s="78"/>
      <c r="G79" s="78"/>
      <c r="H79" s="78"/>
      <c r="I79" s="78"/>
      <c r="J79" s="78"/>
      <c r="K79" s="78"/>
      <c r="L79" s="78"/>
      <c r="M79" s="78"/>
      <c r="N79" s="78"/>
      <c r="O79" s="78"/>
      <c r="P79" s="78"/>
      <c r="Q79" s="78"/>
      <c r="R79" s="78"/>
      <c r="S79" s="78"/>
      <c r="T79" s="78"/>
      <c r="U79" s="78"/>
      <c r="V79" s="78"/>
      <c r="W79" s="78"/>
      <c r="X79" s="78"/>
      <c r="Y79" s="78"/>
      <c r="Z79" s="78"/>
      <c r="AA79" s="78"/>
      <c r="AB79" s="78"/>
    </row>
    <row r="80" spans="1:28">
      <c r="A80" s="77"/>
      <c r="B80" s="78"/>
      <c r="C80" s="78"/>
      <c r="D80" s="78"/>
      <c r="E80" s="78"/>
      <c r="F80" s="78"/>
      <c r="G80" s="78"/>
      <c r="H80" s="78"/>
      <c r="I80" s="78"/>
      <c r="J80" s="78"/>
      <c r="K80" s="78"/>
      <c r="L80" s="78"/>
      <c r="M80" s="78"/>
      <c r="N80" s="78"/>
      <c r="O80" s="78"/>
      <c r="P80" s="78"/>
      <c r="Q80" s="78"/>
      <c r="R80" s="78"/>
      <c r="S80" s="78"/>
      <c r="T80" s="78"/>
      <c r="U80" s="78"/>
      <c r="V80" s="78"/>
      <c r="W80" s="78"/>
      <c r="X80" s="78"/>
      <c r="Y80" s="78"/>
      <c r="Z80" s="78"/>
      <c r="AA80" s="78"/>
      <c r="AB80" s="78"/>
    </row>
    <row r="81" spans="1:28">
      <c r="A81" s="77"/>
      <c r="B81" s="78"/>
      <c r="C81" s="78"/>
      <c r="D81" s="78"/>
      <c r="E81" s="78"/>
      <c r="F81" s="78"/>
      <c r="G81" s="78"/>
      <c r="H81" s="78"/>
      <c r="I81" s="78"/>
      <c r="J81" s="78"/>
      <c r="K81" s="78"/>
      <c r="L81" s="78"/>
      <c r="M81" s="78"/>
      <c r="N81" s="78"/>
      <c r="O81" s="78"/>
      <c r="P81" s="78"/>
      <c r="Q81" s="78"/>
      <c r="R81" s="78"/>
      <c r="S81" s="78"/>
      <c r="T81" s="78"/>
      <c r="U81" s="78"/>
      <c r="V81" s="78"/>
      <c r="W81" s="78"/>
      <c r="X81" s="78"/>
      <c r="Y81" s="78"/>
      <c r="Z81" s="78"/>
      <c r="AA81" s="78"/>
      <c r="AB81" s="78"/>
    </row>
    <row r="82" spans="1:28">
      <c r="A82" s="77"/>
      <c r="B82" s="78"/>
      <c r="C82" s="78"/>
      <c r="D82" s="78"/>
      <c r="E82" s="78"/>
      <c r="F82" s="78"/>
      <c r="G82" s="78"/>
      <c r="H82" s="78"/>
      <c r="I82" s="78"/>
      <c r="J82" s="78"/>
      <c r="K82" s="78"/>
      <c r="L82" s="78"/>
      <c r="M82" s="78"/>
      <c r="N82" s="78"/>
      <c r="O82" s="78"/>
      <c r="P82" s="78"/>
      <c r="Q82" s="78"/>
      <c r="R82" s="78"/>
      <c r="S82" s="78"/>
      <c r="T82" s="78"/>
      <c r="U82" s="78"/>
      <c r="V82" s="78"/>
      <c r="W82" s="78"/>
      <c r="X82" s="78"/>
      <c r="Y82" s="78"/>
      <c r="Z82" s="78"/>
      <c r="AA82" s="78"/>
      <c r="AB82" s="78"/>
    </row>
    <row r="83" spans="1:28">
      <c r="A83" s="77"/>
      <c r="B83" s="78"/>
      <c r="C83" s="78"/>
      <c r="D83" s="78"/>
      <c r="E83" s="78"/>
      <c r="F83" s="78"/>
      <c r="G83" s="78"/>
      <c r="H83" s="78"/>
      <c r="I83" s="78"/>
      <c r="J83" s="78"/>
      <c r="K83" s="78"/>
      <c r="L83" s="78"/>
      <c r="M83" s="78"/>
      <c r="N83" s="78"/>
      <c r="O83" s="78"/>
      <c r="P83" s="78"/>
      <c r="Q83" s="78"/>
      <c r="R83" s="78"/>
      <c r="S83" s="78"/>
      <c r="T83" s="78"/>
      <c r="U83" s="78"/>
      <c r="V83" s="78"/>
      <c r="W83" s="78"/>
      <c r="X83" s="78"/>
      <c r="Y83" s="78"/>
      <c r="Z83" s="78"/>
      <c r="AA83" s="78"/>
      <c r="AB83" s="78"/>
    </row>
    <row r="84" spans="1:28">
      <c r="A84" s="77"/>
      <c r="B84" s="78"/>
      <c r="C84" s="78"/>
      <c r="D84" s="78"/>
      <c r="E84" s="78"/>
      <c r="F84" s="78"/>
      <c r="G84" s="78"/>
      <c r="H84" s="78"/>
      <c r="I84" s="78"/>
      <c r="J84" s="78"/>
      <c r="K84" s="78"/>
      <c r="L84" s="78"/>
      <c r="M84" s="78"/>
      <c r="N84" s="78"/>
      <c r="O84" s="78"/>
      <c r="P84" s="78"/>
      <c r="Q84" s="78"/>
      <c r="R84" s="78"/>
      <c r="S84" s="78"/>
      <c r="T84" s="78"/>
      <c r="U84" s="78"/>
      <c r="V84" s="78"/>
      <c r="W84" s="78"/>
      <c r="X84" s="78"/>
      <c r="Y84" s="78"/>
      <c r="Z84" s="78"/>
      <c r="AA84" s="78"/>
      <c r="AB84" s="78"/>
    </row>
    <row r="85" spans="1:28">
      <c r="A85" s="77"/>
      <c r="B85" s="78"/>
      <c r="C85" s="78"/>
      <c r="D85" s="78"/>
      <c r="E85" s="78"/>
      <c r="F85" s="78"/>
      <c r="G85" s="78"/>
      <c r="H85" s="78"/>
      <c r="I85" s="78"/>
      <c r="J85" s="78"/>
      <c r="K85" s="78"/>
      <c r="L85" s="78"/>
      <c r="M85" s="78"/>
      <c r="N85" s="78"/>
      <c r="O85" s="78"/>
      <c r="P85" s="78"/>
      <c r="Q85" s="78"/>
      <c r="R85" s="78"/>
      <c r="S85" s="78"/>
      <c r="T85" s="78"/>
      <c r="U85" s="78"/>
      <c r="V85" s="78"/>
      <c r="W85" s="78"/>
      <c r="X85" s="78"/>
      <c r="Y85" s="78"/>
      <c r="Z85" s="78"/>
      <c r="AA85" s="78"/>
      <c r="AB85" s="78"/>
    </row>
    <row r="86" spans="1:28">
      <c r="A86" s="77"/>
      <c r="B86" s="78"/>
      <c r="C86" s="78"/>
      <c r="D86" s="78"/>
      <c r="E86" s="78"/>
      <c r="F86" s="78"/>
      <c r="G86" s="78"/>
      <c r="H86" s="78"/>
      <c r="I86" s="78"/>
      <c r="J86" s="78"/>
      <c r="K86" s="78"/>
      <c r="L86" s="78"/>
      <c r="M86" s="78"/>
      <c r="N86" s="78"/>
      <c r="O86" s="78"/>
      <c r="P86" s="78"/>
      <c r="Q86" s="78"/>
      <c r="R86" s="78"/>
      <c r="S86" s="78"/>
      <c r="T86" s="78"/>
      <c r="U86" s="78"/>
      <c r="V86" s="78"/>
      <c r="W86" s="78"/>
      <c r="X86" s="78"/>
      <c r="Y86" s="78"/>
      <c r="Z86" s="78"/>
      <c r="AA86" s="78"/>
      <c r="AB86" s="78"/>
    </row>
    <row r="87" spans="1:28">
      <c r="A87" s="77"/>
      <c r="B87" s="78"/>
      <c r="C87" s="78"/>
      <c r="D87" s="78"/>
      <c r="E87" s="78"/>
      <c r="F87" s="78"/>
      <c r="G87" s="78"/>
      <c r="H87" s="78"/>
      <c r="I87" s="78"/>
      <c r="J87" s="78"/>
      <c r="K87" s="78"/>
      <c r="L87" s="78"/>
      <c r="M87" s="78"/>
      <c r="N87" s="78"/>
      <c r="O87" s="78"/>
      <c r="P87" s="78"/>
      <c r="Q87" s="78"/>
      <c r="R87" s="78"/>
      <c r="S87" s="78"/>
      <c r="T87" s="78"/>
      <c r="U87" s="78"/>
      <c r="V87" s="78"/>
      <c r="W87" s="78"/>
      <c r="X87" s="78"/>
      <c r="Y87" s="78"/>
      <c r="Z87" s="78"/>
      <c r="AA87" s="78"/>
      <c r="AB87" s="78"/>
    </row>
    <row r="88" spans="1:28">
      <c r="A88" s="77"/>
      <c r="B88" s="78"/>
      <c r="C88" s="78"/>
      <c r="D88" s="78"/>
      <c r="E88" s="78"/>
      <c r="F88" s="78"/>
      <c r="G88" s="78"/>
      <c r="H88" s="78"/>
      <c r="I88" s="78"/>
      <c r="J88" s="78"/>
      <c r="K88" s="78"/>
      <c r="L88" s="78"/>
      <c r="M88" s="78"/>
      <c r="N88" s="78"/>
      <c r="O88" s="78"/>
      <c r="P88" s="78"/>
      <c r="Q88" s="78"/>
      <c r="R88" s="78"/>
      <c r="S88" s="78"/>
      <c r="T88" s="78"/>
      <c r="U88" s="78"/>
      <c r="V88" s="78"/>
      <c r="W88" s="78"/>
      <c r="X88" s="78"/>
      <c r="Y88" s="78"/>
      <c r="Z88" s="78"/>
      <c r="AA88" s="78"/>
      <c r="AB88" s="78"/>
    </row>
    <row r="89" spans="1:28">
      <c r="A89" s="77"/>
      <c r="B89" s="78"/>
      <c r="C89" s="78"/>
      <c r="D89" s="78"/>
      <c r="E89" s="78"/>
      <c r="F89" s="78"/>
      <c r="G89" s="78"/>
      <c r="H89" s="78"/>
      <c r="I89" s="78"/>
      <c r="J89" s="78"/>
      <c r="K89" s="78"/>
      <c r="L89" s="78"/>
      <c r="M89" s="78"/>
      <c r="N89" s="78"/>
      <c r="O89" s="78"/>
      <c r="P89" s="78"/>
      <c r="Q89" s="78"/>
      <c r="R89" s="78"/>
      <c r="S89" s="78"/>
      <c r="T89" s="78"/>
      <c r="U89" s="78"/>
      <c r="V89" s="78"/>
      <c r="W89" s="78"/>
      <c r="X89" s="78"/>
      <c r="Y89" s="78"/>
      <c r="Z89" s="78"/>
      <c r="AA89" s="78"/>
      <c r="AB89" s="78"/>
    </row>
    <row r="90" spans="1:28">
      <c r="A90" s="77"/>
      <c r="B90" s="78"/>
      <c r="C90" s="78"/>
      <c r="D90" s="78"/>
      <c r="E90" s="78"/>
      <c r="F90" s="78"/>
      <c r="G90" s="78"/>
      <c r="H90" s="78"/>
      <c r="I90" s="78"/>
      <c r="J90" s="78"/>
      <c r="K90" s="78"/>
      <c r="L90" s="78"/>
      <c r="M90" s="78"/>
      <c r="N90" s="78"/>
      <c r="O90" s="78"/>
      <c r="P90" s="78"/>
      <c r="Q90" s="78"/>
      <c r="R90" s="78"/>
      <c r="S90" s="78"/>
      <c r="T90" s="78"/>
      <c r="U90" s="78"/>
      <c r="V90" s="78"/>
      <c r="W90" s="78"/>
      <c r="X90" s="78"/>
      <c r="Y90" s="78"/>
      <c r="Z90" s="78"/>
      <c r="AA90" s="78"/>
      <c r="AB90" s="78"/>
    </row>
    <row r="91" spans="1:28">
      <c r="A91" s="77"/>
      <c r="B91" s="78"/>
      <c r="C91" s="78"/>
      <c r="D91" s="78"/>
      <c r="E91" s="78"/>
      <c r="F91" s="78"/>
      <c r="G91" s="78"/>
      <c r="H91" s="78"/>
      <c r="I91" s="78"/>
      <c r="J91" s="78"/>
      <c r="K91" s="78"/>
      <c r="L91" s="78"/>
      <c r="M91" s="78"/>
      <c r="N91" s="78"/>
      <c r="O91" s="78"/>
      <c r="P91" s="78"/>
      <c r="Q91" s="78"/>
      <c r="R91" s="78"/>
      <c r="S91" s="78"/>
      <c r="T91" s="78"/>
      <c r="U91" s="78"/>
      <c r="V91" s="78"/>
      <c r="W91" s="78"/>
      <c r="X91" s="78"/>
      <c r="Y91" s="78"/>
      <c r="Z91" s="78"/>
      <c r="AA91" s="78"/>
      <c r="AB91" s="78"/>
    </row>
    <row r="92" spans="1:28">
      <c r="A92" s="77"/>
      <c r="B92" s="78"/>
      <c r="C92" s="78"/>
      <c r="D92" s="78"/>
      <c r="E92" s="78"/>
      <c r="F92" s="78"/>
      <c r="G92" s="78"/>
      <c r="H92" s="78"/>
      <c r="I92" s="78"/>
      <c r="J92" s="78"/>
      <c r="K92" s="78"/>
      <c r="L92" s="78"/>
      <c r="M92" s="78"/>
      <c r="N92" s="78"/>
      <c r="O92" s="78"/>
      <c r="P92" s="78"/>
      <c r="Q92" s="78"/>
      <c r="R92" s="78"/>
      <c r="S92" s="78"/>
      <c r="T92" s="78"/>
      <c r="U92" s="78"/>
      <c r="V92" s="78"/>
      <c r="W92" s="78"/>
      <c r="X92" s="78"/>
      <c r="Y92" s="78"/>
      <c r="Z92" s="78"/>
      <c r="AA92" s="78"/>
      <c r="AB92" s="78"/>
    </row>
    <row r="93" spans="1:28">
      <c r="A93" s="77"/>
      <c r="B93" s="78"/>
      <c r="C93" s="78"/>
      <c r="D93" s="78"/>
      <c r="E93" s="78"/>
      <c r="F93" s="78"/>
      <c r="G93" s="78"/>
      <c r="H93" s="78"/>
      <c r="I93" s="78"/>
      <c r="J93" s="78"/>
      <c r="K93" s="78"/>
      <c r="L93" s="78"/>
      <c r="M93" s="78"/>
      <c r="N93" s="78"/>
      <c r="O93" s="78"/>
      <c r="P93" s="78"/>
      <c r="Q93" s="78"/>
      <c r="R93" s="78"/>
      <c r="S93" s="78"/>
      <c r="T93" s="78"/>
      <c r="U93" s="78"/>
      <c r="V93" s="78"/>
      <c r="W93" s="78"/>
      <c r="X93" s="78"/>
      <c r="Y93" s="78"/>
      <c r="Z93" s="78"/>
      <c r="AA93" s="78"/>
      <c r="AB93" s="78"/>
    </row>
    <row r="94" spans="1:28">
      <c r="A94" s="77"/>
      <c r="B94" s="78"/>
      <c r="C94" s="78"/>
      <c r="D94" s="78"/>
      <c r="E94" s="78"/>
      <c r="F94" s="78"/>
      <c r="G94" s="78"/>
      <c r="H94" s="78"/>
      <c r="I94" s="78"/>
      <c r="J94" s="78"/>
      <c r="K94" s="78"/>
      <c r="L94" s="78"/>
      <c r="M94" s="78"/>
      <c r="N94" s="78"/>
      <c r="O94" s="78"/>
      <c r="P94" s="78"/>
      <c r="Q94" s="78"/>
      <c r="R94" s="78"/>
      <c r="S94" s="78"/>
      <c r="T94" s="78"/>
      <c r="U94" s="78"/>
      <c r="V94" s="78"/>
      <c r="W94" s="78"/>
      <c r="X94" s="78"/>
      <c r="Y94" s="78"/>
      <c r="Z94" s="78"/>
      <c r="AA94" s="78"/>
      <c r="AB94" s="78"/>
    </row>
    <row r="95" spans="1:28">
      <c r="A95" s="77"/>
      <c r="B95" s="78"/>
      <c r="C95" s="78"/>
      <c r="D95" s="78"/>
      <c r="E95" s="78"/>
      <c r="F95" s="78"/>
      <c r="G95" s="78"/>
      <c r="H95" s="78"/>
      <c r="I95" s="78"/>
      <c r="J95" s="78"/>
      <c r="K95" s="78"/>
      <c r="L95" s="78"/>
      <c r="M95" s="78"/>
      <c r="N95" s="78"/>
      <c r="O95" s="78"/>
      <c r="P95" s="78"/>
      <c r="Q95" s="78"/>
      <c r="R95" s="78"/>
      <c r="S95" s="78"/>
      <c r="T95" s="78"/>
      <c r="U95" s="78"/>
      <c r="V95" s="78"/>
      <c r="W95" s="78"/>
      <c r="X95" s="78"/>
      <c r="Y95" s="78"/>
      <c r="Z95" s="78"/>
      <c r="AA95" s="78"/>
      <c r="AB95" s="78"/>
    </row>
    <row r="96" spans="1:28">
      <c r="A96" s="77"/>
      <c r="B96" s="78"/>
      <c r="C96" s="78"/>
      <c r="D96" s="78"/>
      <c r="E96" s="78"/>
      <c r="F96" s="78"/>
      <c r="G96" s="78"/>
      <c r="H96" s="78"/>
      <c r="I96" s="78"/>
      <c r="J96" s="78"/>
      <c r="K96" s="78"/>
      <c r="L96" s="78"/>
      <c r="M96" s="78"/>
      <c r="N96" s="78"/>
      <c r="O96" s="78"/>
      <c r="P96" s="78"/>
      <c r="Q96" s="78"/>
      <c r="R96" s="78"/>
      <c r="S96" s="78"/>
      <c r="T96" s="78"/>
      <c r="U96" s="78"/>
      <c r="V96" s="78"/>
      <c r="W96" s="78"/>
      <c r="X96" s="78"/>
      <c r="Y96" s="78"/>
      <c r="Z96" s="78"/>
      <c r="AA96" s="78"/>
      <c r="AB96" s="78"/>
    </row>
    <row r="97" spans="1:28">
      <c r="A97" s="77"/>
      <c r="B97" s="78"/>
      <c r="C97" s="78"/>
      <c r="D97" s="78"/>
      <c r="E97" s="78"/>
      <c r="F97" s="78"/>
      <c r="G97" s="78"/>
      <c r="H97" s="78"/>
      <c r="I97" s="78"/>
      <c r="J97" s="78"/>
      <c r="K97" s="78"/>
      <c r="L97" s="78"/>
      <c r="M97" s="78"/>
      <c r="N97" s="78"/>
      <c r="O97" s="78"/>
      <c r="P97" s="78"/>
      <c r="Q97" s="78"/>
      <c r="R97" s="78"/>
      <c r="S97" s="78"/>
      <c r="T97" s="78"/>
      <c r="U97" s="78"/>
      <c r="V97" s="78"/>
      <c r="W97" s="78"/>
      <c r="X97" s="78"/>
      <c r="Y97" s="78"/>
      <c r="Z97" s="78"/>
      <c r="AA97" s="78"/>
      <c r="AB97" s="78"/>
    </row>
    <row r="98" spans="1:28">
      <c r="A98" s="77"/>
      <c r="B98" s="78"/>
      <c r="C98" s="78"/>
      <c r="D98" s="78"/>
      <c r="E98" s="78"/>
      <c r="F98" s="78"/>
      <c r="G98" s="78"/>
      <c r="H98" s="78"/>
      <c r="I98" s="78"/>
      <c r="J98" s="78"/>
      <c r="K98" s="78"/>
      <c r="L98" s="78"/>
      <c r="M98" s="78"/>
      <c r="N98" s="78"/>
      <c r="O98" s="78"/>
      <c r="P98" s="78"/>
      <c r="Q98" s="78"/>
      <c r="R98" s="78"/>
      <c r="S98" s="78"/>
      <c r="T98" s="78"/>
      <c r="U98" s="78"/>
      <c r="V98" s="78"/>
      <c r="W98" s="78"/>
      <c r="X98" s="78"/>
      <c r="Y98" s="78"/>
      <c r="Z98" s="78"/>
      <c r="AA98" s="78"/>
      <c r="AB98" s="78"/>
    </row>
    <row r="99" spans="1:28">
      <c r="A99" s="77"/>
      <c r="B99" s="78"/>
      <c r="C99" s="78"/>
      <c r="D99" s="78"/>
      <c r="E99" s="78"/>
      <c r="F99" s="78"/>
      <c r="G99" s="78"/>
      <c r="H99" s="78"/>
      <c r="I99" s="78"/>
      <c r="J99" s="78"/>
      <c r="K99" s="78"/>
      <c r="L99" s="78"/>
      <c r="M99" s="78"/>
      <c r="N99" s="78"/>
      <c r="O99" s="78"/>
      <c r="P99" s="78"/>
      <c r="Q99" s="78"/>
      <c r="R99" s="78"/>
      <c r="S99" s="78"/>
      <c r="T99" s="78"/>
      <c r="U99" s="78"/>
      <c r="V99" s="78"/>
      <c r="W99" s="78"/>
      <c r="X99" s="78"/>
      <c r="Y99" s="78"/>
      <c r="Z99" s="78"/>
      <c r="AA99" s="78"/>
      <c r="AB99" s="78"/>
    </row>
    <row r="100" spans="1:28">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row>
    <row r="101" spans="1:28">
      <c r="A101" s="77"/>
      <c r="B101" s="78"/>
      <c r="C101" s="78"/>
      <c r="D101" s="78"/>
      <c r="E101" s="78"/>
      <c r="F101" s="78"/>
      <c r="G101" s="78"/>
      <c r="H101" s="78"/>
      <c r="I101" s="78"/>
      <c r="J101" s="78"/>
      <c r="K101" s="78"/>
      <c r="L101" s="78"/>
      <c r="M101" s="78"/>
      <c r="N101" s="78"/>
      <c r="O101" s="78"/>
      <c r="P101" s="78"/>
      <c r="Q101" s="78"/>
      <c r="R101" s="78"/>
      <c r="S101" s="78"/>
      <c r="T101" s="78"/>
      <c r="U101" s="78"/>
      <c r="V101" s="78"/>
      <c r="W101" s="78"/>
      <c r="X101" s="78"/>
      <c r="Y101" s="78"/>
      <c r="Z101" s="78"/>
      <c r="AA101" s="78"/>
      <c r="AB101" s="78"/>
    </row>
    <row r="102" spans="1:28">
      <c r="A102" s="77"/>
      <c r="B102" s="78"/>
      <c r="C102" s="78"/>
      <c r="D102" s="78"/>
      <c r="E102" s="78"/>
      <c r="F102" s="78"/>
      <c r="G102" s="78"/>
      <c r="H102" s="78"/>
      <c r="I102" s="78"/>
      <c r="J102" s="78"/>
      <c r="K102" s="78"/>
      <c r="L102" s="78"/>
      <c r="M102" s="78"/>
      <c r="N102" s="78"/>
      <c r="O102" s="78"/>
      <c r="P102" s="78"/>
      <c r="Q102" s="78"/>
      <c r="R102" s="78"/>
      <c r="S102" s="78"/>
      <c r="T102" s="78"/>
      <c r="U102" s="78"/>
      <c r="V102" s="78"/>
      <c r="W102" s="78"/>
      <c r="X102" s="78"/>
      <c r="Y102" s="78"/>
      <c r="Z102" s="78"/>
      <c r="AA102" s="78"/>
      <c r="AB102" s="78"/>
    </row>
    <row r="103" spans="1:28">
      <c r="A103" s="77"/>
      <c r="B103" s="78"/>
      <c r="C103" s="78"/>
      <c r="D103" s="78"/>
      <c r="E103" s="78"/>
      <c r="F103" s="78"/>
      <c r="G103" s="78"/>
      <c r="H103" s="78"/>
      <c r="I103" s="78"/>
      <c r="J103" s="78"/>
      <c r="K103" s="78"/>
      <c r="L103" s="78"/>
      <c r="M103" s="78"/>
      <c r="N103" s="78"/>
      <c r="O103" s="78"/>
      <c r="P103" s="78"/>
      <c r="Q103" s="78"/>
      <c r="R103" s="78"/>
      <c r="S103" s="78"/>
      <c r="T103" s="78"/>
      <c r="U103" s="78"/>
      <c r="V103" s="78"/>
      <c r="W103" s="78"/>
      <c r="X103" s="78"/>
      <c r="Y103" s="78"/>
      <c r="Z103" s="78"/>
      <c r="AA103" s="78"/>
      <c r="AB103" s="78"/>
    </row>
    <row r="104" spans="1:28">
      <c r="A104" s="77"/>
      <c r="B104" s="78"/>
      <c r="C104" s="78"/>
      <c r="D104" s="78"/>
      <c r="E104" s="78"/>
      <c r="F104" s="78"/>
      <c r="G104" s="78"/>
      <c r="H104" s="78"/>
      <c r="I104" s="78"/>
      <c r="J104" s="78"/>
      <c r="K104" s="78"/>
      <c r="L104" s="78"/>
      <c r="M104" s="78"/>
      <c r="N104" s="78"/>
      <c r="O104" s="78"/>
      <c r="P104" s="78"/>
      <c r="Q104" s="78"/>
      <c r="R104" s="78"/>
      <c r="S104" s="78"/>
      <c r="T104" s="78"/>
      <c r="U104" s="78"/>
      <c r="V104" s="78"/>
      <c r="W104" s="78"/>
      <c r="X104" s="78"/>
      <c r="Y104" s="78"/>
      <c r="Z104" s="78"/>
      <c r="AA104" s="78"/>
      <c r="AB104" s="78"/>
    </row>
    <row r="105" spans="1:28">
      <c r="A105" s="77"/>
      <c r="B105" s="78"/>
      <c r="C105" s="78"/>
      <c r="D105" s="78"/>
      <c r="E105" s="78"/>
      <c r="F105" s="78"/>
      <c r="G105" s="78"/>
      <c r="H105" s="78"/>
      <c r="I105" s="78"/>
      <c r="J105" s="78"/>
      <c r="K105" s="78"/>
      <c r="L105" s="78"/>
      <c r="M105" s="78"/>
      <c r="N105" s="78"/>
      <c r="O105" s="78"/>
      <c r="P105" s="78"/>
      <c r="Q105" s="78"/>
      <c r="R105" s="78"/>
      <c r="S105" s="78"/>
      <c r="T105" s="78"/>
      <c r="U105" s="78"/>
      <c r="V105" s="78"/>
      <c r="W105" s="78"/>
      <c r="X105" s="78"/>
      <c r="Y105" s="78"/>
      <c r="Z105" s="78"/>
      <c r="AA105" s="78"/>
      <c r="AB105" s="78"/>
    </row>
    <row r="106" spans="1:28">
      <c r="A106" s="77"/>
      <c r="B106" s="78"/>
      <c r="C106" s="78"/>
      <c r="D106" s="78"/>
      <c r="E106" s="78"/>
      <c r="F106" s="78"/>
      <c r="G106" s="78"/>
      <c r="H106" s="78"/>
      <c r="I106" s="78"/>
      <c r="J106" s="78"/>
      <c r="K106" s="78"/>
      <c r="L106" s="78"/>
      <c r="M106" s="78"/>
      <c r="N106" s="78"/>
      <c r="O106" s="78"/>
      <c r="P106" s="78"/>
      <c r="Q106" s="78"/>
      <c r="R106" s="78"/>
      <c r="S106" s="78"/>
      <c r="T106" s="78"/>
      <c r="U106" s="78"/>
      <c r="V106" s="78"/>
      <c r="W106" s="78"/>
      <c r="X106" s="78"/>
      <c r="Y106" s="78"/>
      <c r="Z106" s="78"/>
      <c r="AA106" s="78"/>
      <c r="AB106" s="78"/>
    </row>
    <row r="107" spans="1:28">
      <c r="A107" s="77"/>
      <c r="B107" s="78"/>
      <c r="C107" s="78"/>
      <c r="D107" s="78"/>
      <c r="E107" s="78"/>
      <c r="F107" s="78"/>
      <c r="G107" s="78"/>
      <c r="H107" s="78"/>
      <c r="I107" s="78"/>
      <c r="J107" s="78"/>
      <c r="K107" s="78"/>
      <c r="L107" s="78"/>
      <c r="M107" s="78"/>
      <c r="N107" s="78"/>
      <c r="O107" s="78"/>
      <c r="P107" s="78"/>
      <c r="Q107" s="78"/>
      <c r="R107" s="78"/>
      <c r="S107" s="78"/>
      <c r="T107" s="78"/>
      <c r="U107" s="78"/>
      <c r="V107" s="78"/>
      <c r="W107" s="78"/>
      <c r="X107" s="78"/>
      <c r="Y107" s="78"/>
      <c r="Z107" s="78"/>
      <c r="AA107" s="78"/>
      <c r="AB107" s="78"/>
    </row>
    <row r="108" spans="1:28">
      <c r="A108" s="77"/>
      <c r="B108" s="78"/>
      <c r="C108" s="78"/>
      <c r="D108" s="78"/>
      <c r="E108" s="78"/>
      <c r="F108" s="78"/>
      <c r="G108" s="78"/>
      <c r="H108" s="78"/>
      <c r="I108" s="78"/>
      <c r="J108" s="78"/>
      <c r="K108" s="78"/>
      <c r="L108" s="78"/>
      <c r="M108" s="78"/>
      <c r="N108" s="78"/>
      <c r="O108" s="78"/>
      <c r="P108" s="78"/>
      <c r="Q108" s="78"/>
      <c r="R108" s="78"/>
      <c r="S108" s="78"/>
      <c r="T108" s="78"/>
      <c r="U108" s="78"/>
      <c r="V108" s="78"/>
      <c r="W108" s="78"/>
      <c r="X108" s="78"/>
      <c r="Y108" s="78"/>
      <c r="Z108" s="78"/>
      <c r="AA108" s="78"/>
      <c r="AB108" s="78"/>
    </row>
    <row r="109" spans="1:28">
      <c r="A109" s="77"/>
      <c r="B109" s="78"/>
      <c r="C109" s="78"/>
      <c r="D109" s="78"/>
      <c r="E109" s="78"/>
      <c r="F109" s="78"/>
      <c r="G109" s="78"/>
      <c r="H109" s="78"/>
      <c r="I109" s="78"/>
      <c r="J109" s="78"/>
      <c r="K109" s="78"/>
      <c r="L109" s="78"/>
      <c r="M109" s="78"/>
      <c r="N109" s="78"/>
      <c r="O109" s="78"/>
      <c r="P109" s="78"/>
      <c r="Q109" s="78"/>
      <c r="R109" s="78"/>
      <c r="S109" s="78"/>
      <c r="T109" s="78"/>
      <c r="U109" s="78"/>
      <c r="V109" s="78"/>
      <c r="W109" s="78"/>
      <c r="X109" s="78"/>
      <c r="Y109" s="78"/>
      <c r="Z109" s="78"/>
      <c r="AA109" s="78"/>
      <c r="AB109" s="78"/>
    </row>
    <row r="110" spans="1:28">
      <c r="A110" s="77"/>
      <c r="B110" s="78"/>
      <c r="C110" s="78"/>
      <c r="D110" s="78"/>
      <c r="E110" s="78"/>
      <c r="F110" s="78"/>
      <c r="G110" s="78"/>
      <c r="H110" s="78"/>
      <c r="I110" s="78"/>
      <c r="J110" s="78"/>
      <c r="K110" s="78"/>
      <c r="L110" s="78"/>
      <c r="M110" s="78"/>
      <c r="N110" s="78"/>
      <c r="O110" s="78"/>
      <c r="P110" s="78"/>
      <c r="Q110" s="78"/>
      <c r="R110" s="78"/>
      <c r="S110" s="78"/>
      <c r="T110" s="78"/>
      <c r="U110" s="78"/>
      <c r="V110" s="78"/>
      <c r="W110" s="78"/>
      <c r="X110" s="78"/>
      <c r="Y110" s="78"/>
      <c r="Z110" s="78"/>
      <c r="AA110" s="78"/>
      <c r="AB110" s="78"/>
    </row>
    <row r="111" spans="1:28">
      <c r="A111" s="77"/>
      <c r="B111" s="78"/>
      <c r="C111" s="78"/>
      <c r="D111" s="78"/>
      <c r="E111" s="78"/>
      <c r="F111" s="78"/>
      <c r="G111" s="78"/>
      <c r="H111" s="78"/>
      <c r="I111" s="78"/>
      <c r="J111" s="78"/>
      <c r="K111" s="78"/>
      <c r="L111" s="78"/>
      <c r="M111" s="78"/>
      <c r="N111" s="78"/>
      <c r="O111" s="78"/>
      <c r="P111" s="78"/>
      <c r="Q111" s="78"/>
      <c r="R111" s="78"/>
      <c r="S111" s="78"/>
      <c r="T111" s="78"/>
      <c r="U111" s="78"/>
      <c r="V111" s="78"/>
      <c r="W111" s="78"/>
      <c r="X111" s="78"/>
      <c r="Y111" s="78"/>
      <c r="Z111" s="78"/>
      <c r="AA111" s="78"/>
      <c r="AB111" s="78"/>
    </row>
    <row r="112" spans="1:28">
      <c r="A112" s="77"/>
      <c r="B112" s="78"/>
      <c r="C112" s="78"/>
      <c r="D112" s="78"/>
      <c r="E112" s="78"/>
      <c r="F112" s="78"/>
      <c r="G112" s="78"/>
      <c r="H112" s="78"/>
      <c r="I112" s="78"/>
      <c r="J112" s="78"/>
      <c r="K112" s="78"/>
      <c r="L112" s="78"/>
      <c r="M112" s="78"/>
      <c r="N112" s="78"/>
      <c r="O112" s="78"/>
      <c r="P112" s="78"/>
      <c r="Q112" s="78"/>
      <c r="R112" s="78"/>
      <c r="S112" s="78"/>
      <c r="T112" s="78"/>
      <c r="U112" s="78"/>
      <c r="V112" s="78"/>
      <c r="W112" s="78"/>
      <c r="X112" s="78"/>
      <c r="Y112" s="78"/>
      <c r="Z112" s="78"/>
      <c r="AA112" s="78"/>
      <c r="AB112" s="78"/>
    </row>
    <row r="113" spans="1:28">
      <c r="A113" s="77"/>
      <c r="B113" s="78"/>
      <c r="C113" s="78"/>
      <c r="D113" s="78"/>
      <c r="E113" s="78"/>
      <c r="F113" s="78"/>
      <c r="G113" s="78"/>
      <c r="H113" s="78"/>
      <c r="I113" s="78"/>
      <c r="J113" s="78"/>
      <c r="K113" s="78"/>
      <c r="L113" s="78"/>
      <c r="M113" s="78"/>
      <c r="N113" s="78"/>
      <c r="O113" s="78"/>
      <c r="P113" s="78"/>
      <c r="Q113" s="78"/>
      <c r="R113" s="78"/>
      <c r="S113" s="78"/>
      <c r="T113" s="78"/>
      <c r="U113" s="78"/>
      <c r="V113" s="78"/>
      <c r="W113" s="78"/>
      <c r="X113" s="78"/>
      <c r="Y113" s="78"/>
      <c r="Z113" s="78"/>
      <c r="AA113" s="78"/>
      <c r="AB113" s="78"/>
    </row>
    <row r="114" spans="1:28">
      <c r="A114" s="77"/>
      <c r="B114" s="78"/>
      <c r="C114" s="78"/>
      <c r="D114" s="78"/>
      <c r="E114" s="78"/>
      <c r="F114" s="78"/>
      <c r="G114" s="78"/>
      <c r="H114" s="78"/>
      <c r="I114" s="78"/>
      <c r="J114" s="78"/>
      <c r="K114" s="78"/>
      <c r="L114" s="78"/>
      <c r="M114" s="78"/>
      <c r="N114" s="78"/>
      <c r="O114" s="78"/>
      <c r="P114" s="78"/>
      <c r="Q114" s="78"/>
      <c r="R114" s="78"/>
      <c r="S114" s="78"/>
      <c r="T114" s="78"/>
      <c r="U114" s="78"/>
      <c r="V114" s="78"/>
      <c r="W114" s="78"/>
      <c r="X114" s="78"/>
      <c r="Y114" s="78"/>
      <c r="Z114" s="78"/>
      <c r="AA114" s="78"/>
      <c r="AB114" s="78"/>
    </row>
    <row r="115" spans="1:28">
      <c r="A115" s="77"/>
      <c r="B115" s="78"/>
      <c r="C115" s="78"/>
      <c r="D115" s="78"/>
      <c r="E115" s="78"/>
      <c r="F115" s="78"/>
      <c r="G115" s="78"/>
      <c r="H115" s="78"/>
      <c r="I115" s="78"/>
      <c r="J115" s="78"/>
      <c r="K115" s="78"/>
      <c r="L115" s="78"/>
      <c r="M115" s="78"/>
      <c r="N115" s="78"/>
      <c r="O115" s="78"/>
      <c r="P115" s="78"/>
      <c r="Q115" s="78"/>
      <c r="R115" s="78"/>
      <c r="S115" s="78"/>
      <c r="T115" s="78"/>
      <c r="U115" s="78"/>
      <c r="V115" s="78"/>
      <c r="W115" s="78"/>
      <c r="X115" s="78"/>
      <c r="Y115" s="78"/>
      <c r="Z115" s="78"/>
      <c r="AA115" s="78"/>
      <c r="AB115" s="78"/>
    </row>
    <row r="116" spans="1:28">
      <c r="A116" s="77"/>
      <c r="B116" s="78"/>
      <c r="C116" s="78"/>
      <c r="D116" s="78"/>
      <c r="E116" s="78"/>
      <c r="F116" s="78"/>
      <c r="G116" s="78"/>
      <c r="H116" s="78"/>
      <c r="I116" s="78"/>
      <c r="J116" s="78"/>
      <c r="K116" s="78"/>
      <c r="L116" s="78"/>
      <c r="M116" s="78"/>
      <c r="N116" s="78"/>
      <c r="O116" s="78"/>
      <c r="P116" s="78"/>
      <c r="Q116" s="78"/>
      <c r="R116" s="78"/>
      <c r="S116" s="78"/>
      <c r="T116" s="78"/>
      <c r="U116" s="78"/>
      <c r="V116" s="78"/>
      <c r="W116" s="78"/>
      <c r="X116" s="78"/>
      <c r="Y116" s="78"/>
      <c r="Z116" s="78"/>
      <c r="AA116" s="78"/>
      <c r="AB116" s="78"/>
    </row>
    <row r="117" spans="1:28">
      <c r="A117" s="77"/>
      <c r="B117" s="78"/>
      <c r="C117" s="78"/>
      <c r="D117" s="78"/>
      <c r="E117" s="78"/>
      <c r="F117" s="78"/>
      <c r="G117" s="78"/>
      <c r="H117" s="78"/>
      <c r="I117" s="78"/>
      <c r="J117" s="78"/>
      <c r="K117" s="78"/>
      <c r="L117" s="78"/>
      <c r="M117" s="78"/>
      <c r="N117" s="78"/>
      <c r="O117" s="78"/>
      <c r="P117" s="78"/>
      <c r="Q117" s="78"/>
      <c r="R117" s="78"/>
      <c r="S117" s="78"/>
      <c r="T117" s="78"/>
      <c r="U117" s="78"/>
      <c r="V117" s="78"/>
      <c r="W117" s="78"/>
      <c r="X117" s="78"/>
      <c r="Y117" s="78"/>
      <c r="Z117" s="78"/>
      <c r="AA117" s="78"/>
      <c r="AB117" s="78"/>
    </row>
    <row r="118" spans="1:28">
      <c r="A118" s="77"/>
      <c r="B118" s="78"/>
      <c r="C118" s="78"/>
      <c r="D118" s="78"/>
      <c r="E118" s="78"/>
      <c r="F118" s="78"/>
      <c r="G118" s="78"/>
      <c r="H118" s="78"/>
      <c r="I118" s="78"/>
      <c r="J118" s="78"/>
      <c r="K118" s="78"/>
      <c r="L118" s="78"/>
      <c r="M118" s="78"/>
      <c r="N118" s="78"/>
      <c r="O118" s="78"/>
      <c r="P118" s="78"/>
      <c r="Q118" s="78"/>
      <c r="R118" s="78"/>
      <c r="S118" s="78"/>
      <c r="T118" s="78"/>
      <c r="U118" s="78"/>
      <c r="V118" s="78"/>
      <c r="W118" s="78"/>
      <c r="X118" s="78"/>
      <c r="Y118" s="78"/>
      <c r="Z118" s="78"/>
      <c r="AA118" s="78"/>
      <c r="AB118" s="78"/>
    </row>
    <row r="119" spans="1:28">
      <c r="A119" s="77"/>
      <c r="B119" s="78"/>
      <c r="C119" s="78"/>
      <c r="D119" s="78"/>
      <c r="E119" s="78"/>
      <c r="F119" s="78"/>
      <c r="G119" s="78"/>
      <c r="H119" s="78"/>
      <c r="I119" s="78"/>
      <c r="J119" s="78"/>
      <c r="K119" s="78"/>
      <c r="L119" s="78"/>
      <c r="M119" s="78"/>
      <c r="N119" s="78"/>
      <c r="O119" s="78"/>
      <c r="P119" s="78"/>
      <c r="Q119" s="78"/>
      <c r="R119" s="78"/>
      <c r="S119" s="78"/>
      <c r="T119" s="78"/>
      <c r="U119" s="78"/>
      <c r="V119" s="78"/>
      <c r="W119" s="78"/>
      <c r="X119" s="78"/>
      <c r="Y119" s="78"/>
      <c r="Z119" s="78"/>
      <c r="AA119" s="78"/>
      <c r="AB119" s="78"/>
    </row>
    <row r="120" spans="1:28">
      <c r="A120" s="77"/>
      <c r="B120" s="78"/>
      <c r="C120" s="78"/>
      <c r="D120" s="78"/>
      <c r="E120" s="78"/>
      <c r="F120" s="78"/>
      <c r="G120" s="78"/>
      <c r="H120" s="78"/>
      <c r="I120" s="78"/>
      <c r="J120" s="78"/>
      <c r="K120" s="78"/>
      <c r="L120" s="78"/>
      <c r="M120" s="78"/>
      <c r="N120" s="78"/>
      <c r="O120" s="78"/>
      <c r="P120" s="78"/>
      <c r="Q120" s="78"/>
      <c r="R120" s="78"/>
      <c r="S120" s="78"/>
      <c r="T120" s="78"/>
      <c r="U120" s="78"/>
      <c r="V120" s="78"/>
      <c r="W120" s="78"/>
      <c r="X120" s="78"/>
      <c r="Y120" s="78"/>
      <c r="Z120" s="78"/>
      <c r="AA120" s="78"/>
      <c r="AB120" s="78"/>
    </row>
  </sheetData>
  <phoneticPr fontId="1"/>
  <conditionalFormatting sqref="B2">
    <cfRule type="cellIs" dxfId="7" priority="9" operator="between">
      <formula>0</formula>
      <formula>0</formula>
    </cfRule>
    <cfRule type="cellIs" dxfId="6" priority="10" operator="between">
      <formula>1</formula>
      <formula>1</formula>
    </cfRule>
  </conditionalFormatting>
  <conditionalFormatting sqref="C2:AB2">
    <cfRule type="cellIs" dxfId="5" priority="7" operator="between">
      <formula>0</formula>
      <formula>0</formula>
    </cfRule>
    <cfRule type="cellIs" dxfId="4" priority="8" operator="between">
      <formula>1</formula>
      <formula>1</formula>
    </cfRule>
  </conditionalFormatting>
  <conditionalFormatting sqref="B3:AB3">
    <cfRule type="cellIs" dxfId="3" priority="5" operator="between">
      <formula>0</formula>
      <formula>0</formula>
    </cfRule>
    <cfRule type="cellIs" dxfId="2" priority="6" operator="between">
      <formula>1</formula>
      <formula>1</formula>
    </cfRule>
  </conditionalFormatting>
  <conditionalFormatting sqref="B4:AB45">
    <cfRule type="cellIs" dxfId="1" priority="3" operator="between">
      <formula>0</formula>
      <formula>0</formula>
    </cfRule>
    <cfRule type="cellIs" dxfId="0" priority="4" operator="between">
      <formula>1</formula>
      <formula>1</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Sheet1</vt:lpstr>
      <vt:lpstr>Sheet2</vt:lpstr>
      <vt:lpstr>BCG</vt:lpstr>
      <vt:lpstr>CODE39</vt:lpstr>
      <vt:lpstr>Sheet1!Print_Area</vt:lpstr>
      <vt:lpstr>依頼内容</vt:lpstr>
      <vt:lpstr>発注者機関事務所名</vt:lpstr>
      <vt:lpstr>有無</vt:lpstr>
      <vt:lpstr>有無空</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2017-02-08T00:56:24Z</dcterms:created>
  <dcterms:modified xsi:type="dcterms:W3CDTF">2017-02-08T01:45:21Z</dcterms:modified>
</cp:coreProperties>
</file>